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90" windowWidth="14115" windowHeight="7455" activeTab="0"/>
  </bookViews>
  <sheets>
    <sheet name="Basservicens statsandel 2017" sheetId="1" r:id="rId1"/>
  </sheets>
  <definedNames/>
  <calcPr fullCalcOnLoad="1"/>
</workbook>
</file>

<file path=xl/sharedStrings.xml><?xml version="1.0" encoding="utf-8"?>
<sst xmlns="http://schemas.openxmlformats.org/spreadsheetml/2006/main" count="379" uniqueCount="362">
  <si>
    <t>netto</t>
  </si>
  <si>
    <t>Akaa</t>
  </si>
  <si>
    <t>Pyhäjärvi</t>
  </si>
  <si>
    <t>Sastamala</t>
  </si>
  <si>
    <t>Siikalatva</t>
  </si>
  <si>
    <t>kustannus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</si>
  <si>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</si>
  <si>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</si>
  <si>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</si>
  <si>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</si>
  <si>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</si>
  <si>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</si>
  <si>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</si>
  <si>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</si>
  <si>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</si>
  <si>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</si>
  <si>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</si>
  <si>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</si>
  <si>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</si>
  <si>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</si>
  <si>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</si>
  <si>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</si>
  <si>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</si>
  <si>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</si>
  <si>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</si>
  <si>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</si>
  <si>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</si>
  <si>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</si>
  <si>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</si>
  <si>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</si>
  <si>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</si>
  <si>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Heinola   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</si>
  <si>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</si>
  <si>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</si>
  <si>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</si>
  <si>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</si>
  <si>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</si>
  <si>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</si>
  <si>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</si>
  <si>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</si>
  <si>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</si>
  <si>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</si>
  <si>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</si>
  <si>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</si>
  <si>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</si>
  <si>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</si>
  <si>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</si>
  <si>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</si>
  <si>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</si>
  <si>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</si>
  <si>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</si>
  <si>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</si>
  <si>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</si>
  <si>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</si>
  <si>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</si>
  <si>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</si>
  <si>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</si>
  <si>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</si>
  <si>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</si>
  <si>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</si>
  <si>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</si>
  <si>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</si>
  <si>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</si>
  <si>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</si>
  <si>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</si>
  <si>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</si>
  <si>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</si>
  <si>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</si>
  <si>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</si>
  <si>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</si>
  <si>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</si>
  <si>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</si>
  <si>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</si>
  <si>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</si>
  <si>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</si>
  <si>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</si>
  <si>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</si>
  <si>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</si>
  <si>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</si>
  <si>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</si>
  <si>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</si>
  <si>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</si>
  <si>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</si>
  <si>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</si>
  <si>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</si>
  <si>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</si>
  <si>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</si>
  <si>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</si>
  <si>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</si>
  <si>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</si>
  <si>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</si>
  <si>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</si>
  <si>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</si>
  <si>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</si>
  <si>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</si>
  <si>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</si>
  <si>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</si>
  <si>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</si>
  <si>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</si>
  <si>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</si>
  <si>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</si>
  <si>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</si>
  <si>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</si>
  <si>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</si>
  <si>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</si>
  <si>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</si>
  <si>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</si>
  <si>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</si>
  <si>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</si>
  <si>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</si>
  <si>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</si>
  <si>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</si>
  <si>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</si>
  <si>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</si>
  <si>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</si>
  <si>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</si>
  <si>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</si>
  <si>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Oulainen 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</si>
  <si>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</si>
  <si>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</si>
  <si>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</si>
  <si>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</si>
  <si>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</si>
  <si>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</si>
  <si>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</si>
  <si>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</si>
  <si>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</si>
  <si>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</si>
  <si>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</si>
  <si>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</si>
  <si>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</si>
  <si>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</si>
  <si>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</si>
  <si>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</si>
  <si>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</si>
  <si>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</si>
  <si>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</si>
  <si>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</si>
  <si>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</si>
  <si>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</si>
  <si>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</si>
  <si>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</si>
  <si>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</si>
  <si>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</si>
  <si>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</si>
  <si>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</si>
  <si>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</si>
  <si>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</si>
  <si>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</si>
  <si>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</si>
  <si>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</si>
  <si>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</si>
  <si>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</si>
  <si>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</si>
  <si>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</si>
  <si>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</si>
  <si>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</si>
  <si>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</si>
  <si>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</si>
  <si>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</si>
  <si>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</si>
  <si>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</si>
  <si>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</si>
  <si>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</si>
  <si>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</si>
  <si>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</si>
  <si>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</si>
  <si>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</si>
  <si>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</si>
  <si>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</si>
  <si>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</si>
  <si>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</si>
  <si>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</si>
  <si>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</si>
  <si>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</si>
  <si>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</si>
  <si>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</si>
  <si>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</si>
  <si>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</si>
  <si>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</si>
  <si>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</si>
  <si>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</si>
  <si>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</si>
  <si>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</si>
  <si>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Pello   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</si>
  <si>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</si>
  <si>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</si>
  <si>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</si>
  <si>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</si>
  <si>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</si>
  <si>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</si>
  <si>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</si>
  <si>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</si>
  <si>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</si>
  <si>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</si>
  <si>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</si>
  <si>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</si>
  <si>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</si>
  <si>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</si>
  <si>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</si>
  <si>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</si>
  <si>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</si>
  <si>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</si>
  <si>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</si>
  <si>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</si>
  <si>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Valtionosuus</t>
  </si>
  <si>
    <t>ennen</t>
  </si>
  <si>
    <t>tulopohjan</t>
  </si>
  <si>
    <t>tasausta</t>
  </si>
  <si>
    <t>(kustannuserojen</t>
  </si>
  <si>
    <t>tasaus)</t>
  </si>
  <si>
    <t>2017 års kommunindelning.</t>
  </si>
  <si>
    <t>Källa: FM 30.12.2016</t>
  </si>
  <si>
    <t>Kommun</t>
  </si>
  <si>
    <t>Invånar-</t>
  </si>
  <si>
    <t>antal</t>
  </si>
  <si>
    <t>Alla kommuner</t>
  </si>
  <si>
    <t>euro</t>
  </si>
  <si>
    <t>Knr</t>
  </si>
  <si>
    <t>euro/invånare</t>
  </si>
  <si>
    <t>( "Kommunens</t>
  </si>
  <si>
    <t>statsandels-</t>
  </si>
  <si>
    <t>procent", %)</t>
  </si>
  <si>
    <t>Kommunvis kalkyl över statsandelen för kommunal basservice år 2017</t>
  </si>
  <si>
    <t xml:space="preserve">Kalkylerade </t>
  </si>
  <si>
    <t>Kalkylerade</t>
  </si>
  <si>
    <t>Kommunens</t>
  </si>
  <si>
    <t>kostnader som</t>
  </si>
  <si>
    <t xml:space="preserve"> kostnader som </t>
  </si>
  <si>
    <t xml:space="preserve">kalkylerade </t>
  </si>
  <si>
    <t xml:space="preserve"> baserar sig på </t>
  </si>
  <si>
    <t xml:space="preserve">baserar sig på </t>
  </si>
  <si>
    <t>kostander</t>
  </si>
  <si>
    <t>åldersstrukturen</t>
  </si>
  <si>
    <t>sjukfrekvensen</t>
  </si>
  <si>
    <t>övriga</t>
  </si>
  <si>
    <t xml:space="preserve">för basservicen </t>
  </si>
  <si>
    <t>faktorer</t>
  </si>
  <si>
    <t>sammanlagt</t>
  </si>
  <si>
    <t>självfinansierings.</t>
  </si>
  <si>
    <t>andel</t>
  </si>
  <si>
    <t>(sa -% 25,23)</t>
  </si>
  <si>
    <t xml:space="preserve">Skillnaden </t>
  </si>
  <si>
    <t>mellan kalkylerade</t>
  </si>
  <si>
    <t>kostnader</t>
  </si>
  <si>
    <t>och självfinans.</t>
  </si>
  <si>
    <t>andelen</t>
  </si>
  <si>
    <t>(=statens andel</t>
  </si>
  <si>
    <t>till de kalkylerade</t>
  </si>
  <si>
    <t>kostnaderna)</t>
  </si>
  <si>
    <t>Tilläggs-</t>
  </si>
  <si>
    <t>Minskningar och</t>
  </si>
  <si>
    <t>delarna</t>
  </si>
  <si>
    <t xml:space="preserve">ökningar som </t>
  </si>
  <si>
    <t>görs till</t>
  </si>
  <si>
    <t>statsandelen</t>
  </si>
  <si>
    <t xml:space="preserve">Utjämning </t>
  </si>
  <si>
    <t xml:space="preserve">till en följd av </t>
  </si>
  <si>
    <t>system-</t>
  </si>
  <si>
    <t>ändringen 2015</t>
  </si>
  <si>
    <t xml:space="preserve">Utjämning av </t>
  </si>
  <si>
    <t>statsandel</t>
  </si>
  <si>
    <t>på basis av</t>
  </si>
  <si>
    <t>för kommunal</t>
  </si>
  <si>
    <t>skatte-</t>
  </si>
  <si>
    <t>basservice</t>
  </si>
  <si>
    <t>inkomsterna</t>
  </si>
  <si>
    <t>(inkl. delkommun-</t>
  </si>
  <si>
    <t>sammanslagn.)</t>
  </si>
  <si>
    <t>år 2017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</si>
  <si>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</si>
  <si>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</si>
  <si>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</si>
  <si>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</si>
  <si>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</si>
  <si>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</si>
  <si>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</si>
  <si>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</si>
  <si>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</si>
  <si>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</si>
  <si>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</si>
  <si>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</si>
  <si>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</si>
  <si>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</si>
  <si>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</si>
  <si>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</si>
  <si>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</si>
  <si>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</si>
  <si>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</si>
  <si>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</si>
  <si>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</si>
  <si>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</si>
  <si>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</si>
  <si>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</si>
  <si>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</si>
  <si>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</si>
  <si>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</si>
  <si>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</si>
  <si>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</si>
  <si>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</si>
  <si>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</si>
  <si>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</si>
  <si>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</si>
  <si>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</si>
  <si>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</si>
  <si>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</si>
  <si>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</si>
  <si>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</si>
  <si>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</si>
  <si>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</si>
  <si>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</si>
  <si>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</si>
  <si>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</si>
  <si>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</si>
  <si>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</si>
  <si>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</si>
  <si>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</si>
  <si>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</si>
  <si>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</si>
  <si>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</si>
  <si>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</si>
  <si>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</si>
  <si>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</si>
  <si>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</si>
  <si>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</si>
  <si>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</si>
  <si>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Närpes</t>
  </si>
  <si>
    <t xml:space="preserve">Orivesi            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</si>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</sst>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_ ;[Red]\-#,##0\ "/>
    <numFmt numFmtId="166" formatCode="0.0000000"/>
    <numFmt numFmtId="167" formatCode="#,##0.0"/>
    <numFmt numFmtId="168" formatCode="#,##0.000"/>
    <numFmt numFmtId="169" formatCode="0.0"/>
    <numFmt numFmtId="170" formatCode="0.000"/>
    <numFmt numFmtId="171" formatCode="0.00000"/>
    <numFmt numFmtId="172" formatCode="#,##0.00_ ;[Red]\-#,##0.00\ "/>
    <numFmt numFmtId="173" formatCode="0;0;"/>
    <numFmt numFmtId="174" formatCode="0.00_ ;[Red]\-0.00\ "/>
    <numFmt numFmtId="175" formatCode="###\ ###\ ###\ ##0"/>
    <numFmt numFmtId="176" formatCode="#,##0.0_ ;[Red]\-#,##0.0\ "/>
    <numFmt numFmtId="177" formatCode="000"/>
    <numFmt numFmtId="178" formatCode="#,##0.00000000_ ;[Red]\-#,##0.00000000\ "/>
    <numFmt numFmtId="179" formatCode="0.0\ %"/>
  </numFmts>
  <fonts count="51">
    <font>
      <sz val="11"/>
      <color theme="1"/>
      <name val="Verdana"/>
      <family val="2"/>
    </font>
    <font>
      <sz val="11"/>
      <color indexed="56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sz val="10"/>
      <color indexed="56"/>
      <name val="Verdana"/>
      <family val="2"/>
    </font>
    <font>
      <b/>
      <sz val="18"/>
      <color indexed="8"/>
      <name val="Verdan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b/>
      <sz val="14"/>
      <color indexed="8"/>
      <name val="Verdana"/>
      <family val="2"/>
    </font>
    <font>
      <sz val="10"/>
      <color indexed="56"/>
      <name val="Arial Narrow"/>
      <family val="2"/>
    </font>
    <font>
      <i/>
      <sz val="10"/>
      <color indexed="23"/>
      <name val="Arial Narrow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sz val="10"/>
      <color theme="1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  <font>
      <b/>
      <sz val="11"/>
      <color theme="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b/>
      <sz val="14"/>
      <color theme="3"/>
      <name val="Verdana"/>
      <family val="2"/>
    </font>
    <font>
      <sz val="10"/>
      <color theme="1"/>
      <name val="Arial Narrow"/>
      <family val="2"/>
    </font>
    <font>
      <i/>
      <sz val="10"/>
      <color theme="0" tint="-0.4999699890613556"/>
      <name val="Arial Narrow"/>
      <family val="2"/>
    </font>
    <font>
      <i/>
      <sz val="11"/>
      <color theme="0" tint="-0.499969989061355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47" fillId="0" borderId="0" xfId="46" applyFont="1">
      <alignment/>
      <protection/>
    </xf>
    <xf numFmtId="0" fontId="4" fillId="0" borderId="0" xfId="46" applyFont="1">
      <alignment/>
      <protection/>
    </xf>
    <xf numFmtId="0" fontId="4" fillId="2" borderId="10" xfId="45" applyFont="1" applyFill="1" applyBorder="1" applyAlignment="1">
      <alignment horizontal="center"/>
      <protection/>
    </xf>
    <xf numFmtId="0" fontId="4" fillId="2" borderId="11" xfId="45" applyFont="1" applyFill="1" applyBorder="1" applyAlignment="1">
      <alignment horizontal="center"/>
      <protection/>
    </xf>
    <xf numFmtId="0" fontId="4" fillId="2" borderId="12" xfId="45" applyFont="1" applyFill="1" applyBorder="1" applyAlignment="1">
      <alignment horizontal="center"/>
      <protection/>
    </xf>
    <xf numFmtId="0" fontId="4" fillId="2" borderId="0" xfId="45" applyFont="1" applyFill="1" applyBorder="1" applyAlignment="1">
      <alignment horizontal="center"/>
      <protection/>
    </xf>
    <xf numFmtId="14" fontId="4" fillId="2" borderId="0" xfId="45" applyNumberFormat="1" applyFont="1" applyFill="1" applyBorder="1" applyAlignment="1">
      <alignment horizontal="center"/>
      <protection/>
    </xf>
    <xf numFmtId="4" fontId="4" fillId="7" borderId="13" xfId="45" applyNumberFormat="1" applyFont="1" applyFill="1" applyBorder="1" applyAlignment="1">
      <alignment horizontal="center"/>
      <protection/>
    </xf>
    <xf numFmtId="0" fontId="4" fillId="7" borderId="14" xfId="45" applyFont="1" applyFill="1" applyBorder="1" applyAlignment="1">
      <alignment horizontal="center"/>
      <protection/>
    </xf>
    <xf numFmtId="0" fontId="4" fillId="2" borderId="15" xfId="45" applyFont="1" applyFill="1" applyBorder="1" applyAlignment="1">
      <alignment horizontal="center"/>
      <protection/>
    </xf>
    <xf numFmtId="0" fontId="4" fillId="2" borderId="16" xfId="45" applyFont="1" applyFill="1" applyBorder="1" applyAlignment="1">
      <alignment horizontal="center"/>
      <protection/>
    </xf>
    <xf numFmtId="0" fontId="48" fillId="2" borderId="16" xfId="48" applyFont="1" applyFill="1" applyBorder="1" applyAlignment="1">
      <alignment horizontal="center"/>
      <protection/>
    </xf>
    <xf numFmtId="3" fontId="6" fillId="0" borderId="12" xfId="46" applyNumberFormat="1" applyFont="1" applyBorder="1">
      <alignment/>
      <protection/>
    </xf>
    <xf numFmtId="0" fontId="6" fillId="0" borderId="0" xfId="46" applyFont="1" applyBorder="1">
      <alignment/>
      <protection/>
    </xf>
    <xf numFmtId="3" fontId="7" fillId="0" borderId="0" xfId="46" applyNumberFormat="1" applyFont="1" applyBorder="1">
      <alignment/>
      <protection/>
    </xf>
    <xf numFmtId="0" fontId="4" fillId="0" borderId="17" xfId="46" applyFont="1" applyBorder="1" applyAlignment="1" applyProtection="1">
      <alignment horizontal="left"/>
      <protection/>
    </xf>
    <xf numFmtId="3" fontId="4" fillId="0" borderId="18" xfId="46" applyNumberFormat="1" applyFont="1" applyBorder="1">
      <alignment/>
      <protection/>
    </xf>
    <xf numFmtId="0" fontId="6" fillId="0" borderId="19" xfId="46" applyFont="1" applyBorder="1">
      <alignment/>
      <protection/>
    </xf>
    <xf numFmtId="3" fontId="6" fillId="0" borderId="20" xfId="46" applyNumberFormat="1" applyFont="1" applyBorder="1">
      <alignment/>
      <protection/>
    </xf>
    <xf numFmtId="0" fontId="6" fillId="0" borderId="19" xfId="46" applyFont="1" applyBorder="1" applyAlignment="1" applyProtection="1">
      <alignment horizontal="left"/>
      <protection/>
    </xf>
    <xf numFmtId="165" fontId="6" fillId="0" borderId="20" xfId="46" applyNumberFormat="1" applyFont="1" applyBorder="1">
      <alignment/>
      <protection/>
    </xf>
    <xf numFmtId="165" fontId="4" fillId="0" borderId="20" xfId="46" applyNumberFormat="1" applyFont="1" applyBorder="1">
      <alignment/>
      <protection/>
    </xf>
    <xf numFmtId="0" fontId="9" fillId="0" borderId="19" xfId="46" applyFont="1" applyBorder="1" applyAlignment="1" applyProtection="1">
      <alignment horizontal="left"/>
      <protection/>
    </xf>
    <xf numFmtId="0" fontId="5" fillId="2" borderId="21" xfId="45" applyFont="1" applyFill="1" applyBorder="1" applyAlignment="1">
      <alignment horizontal="center"/>
      <protection/>
    </xf>
    <xf numFmtId="0" fontId="5" fillId="2" borderId="22" xfId="45" applyFont="1" applyFill="1" applyBorder="1" applyAlignment="1">
      <alignment horizontal="center"/>
      <protection/>
    </xf>
    <xf numFmtId="0" fontId="5" fillId="2" borderId="23" xfId="45" applyFont="1" applyFill="1" applyBorder="1" applyAlignment="1">
      <alignment horizontal="center"/>
      <protection/>
    </xf>
    <xf numFmtId="3" fontId="8" fillId="0" borderId="22" xfId="46" applyNumberFormat="1" applyFont="1" applyBorder="1">
      <alignment/>
      <protection/>
    </xf>
    <xf numFmtId="3" fontId="5" fillId="0" borderId="24" xfId="46" applyNumberFormat="1" applyFont="1" applyBorder="1">
      <alignment/>
      <protection/>
    </xf>
    <xf numFmtId="164" fontId="9" fillId="0" borderId="25" xfId="46" applyNumberFormat="1" applyFont="1" applyBorder="1">
      <alignment/>
      <protection/>
    </xf>
    <xf numFmtId="3" fontId="5" fillId="0" borderId="25" xfId="46" applyNumberFormat="1" applyFont="1" applyBorder="1">
      <alignment/>
      <protection/>
    </xf>
    <xf numFmtId="0" fontId="6" fillId="0" borderId="26" xfId="46" applyFont="1" applyBorder="1" applyAlignment="1" applyProtection="1">
      <alignment horizontal="center"/>
      <protection/>
    </xf>
    <xf numFmtId="0" fontId="6" fillId="0" borderId="27" xfId="46" applyFont="1" applyBorder="1" applyAlignment="1" applyProtection="1">
      <alignment horizontal="center"/>
      <protection/>
    </xf>
    <xf numFmtId="0" fontId="9" fillId="0" borderId="27" xfId="46" applyFont="1" applyBorder="1" applyAlignment="1" applyProtection="1">
      <alignment horizontal="center"/>
      <protection/>
    </xf>
    <xf numFmtId="0" fontId="6" fillId="0" borderId="28" xfId="46" applyFont="1" applyBorder="1" applyAlignment="1" applyProtection="1">
      <alignment horizontal="center"/>
      <protection/>
    </xf>
    <xf numFmtId="0" fontId="4" fillId="2" borderId="29" xfId="45" applyFont="1" applyFill="1" applyBorder="1" applyAlignment="1">
      <alignment horizontal="center"/>
      <protection/>
    </xf>
    <xf numFmtId="0" fontId="6" fillId="0" borderId="29" xfId="46" applyFont="1" applyBorder="1" applyAlignment="1" applyProtection="1">
      <alignment horizontal="center"/>
      <protection/>
    </xf>
    <xf numFmtId="0" fontId="49" fillId="0" borderId="0" xfId="46" applyFont="1">
      <alignment/>
      <protection/>
    </xf>
    <xf numFmtId="0" fontId="50" fillId="0" borderId="0" xfId="0" applyFont="1" applyAlignment="1">
      <alignment/>
    </xf>
    <xf numFmtId="3" fontId="4" fillId="0" borderId="30" xfId="46" applyNumberFormat="1" applyFont="1" applyBorder="1">
      <alignment/>
      <protection/>
    </xf>
    <xf numFmtId="3" fontId="6" fillId="0" borderId="31" xfId="46" applyNumberFormat="1" applyFont="1" applyBorder="1">
      <alignment/>
      <protection/>
    </xf>
    <xf numFmtId="0" fontId="49" fillId="2" borderId="21" xfId="45" applyFont="1" applyFill="1" applyBorder="1" applyAlignment="1">
      <alignment horizontal="center"/>
      <protection/>
    </xf>
    <xf numFmtId="0" fontId="49" fillId="2" borderId="22" xfId="45" applyFont="1" applyFill="1" applyBorder="1" applyAlignment="1">
      <alignment horizontal="center"/>
      <protection/>
    </xf>
    <xf numFmtId="0" fontId="49" fillId="2" borderId="23" xfId="48" applyFont="1" applyFill="1" applyBorder="1" applyAlignment="1">
      <alignment horizontal="center"/>
      <protection/>
    </xf>
    <xf numFmtId="3" fontId="49" fillId="0" borderId="22" xfId="46" applyNumberFormat="1" applyFont="1" applyBorder="1">
      <alignment/>
      <protection/>
    </xf>
    <xf numFmtId="10" fontId="49" fillId="0" borderId="24" xfId="56" applyNumberFormat="1" applyFont="1" applyBorder="1" applyAlignment="1">
      <alignment/>
    </xf>
    <xf numFmtId="3" fontId="49" fillId="0" borderId="25" xfId="46" applyNumberFormat="1" applyFont="1" applyBorder="1">
      <alignment/>
      <protection/>
    </xf>
    <xf numFmtId="9" fontId="49" fillId="0" borderId="25" xfId="56" applyNumberFormat="1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 4" xfId="47"/>
    <cellStyle name="Normaali 5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Prosenttia 2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PageLayoutView="0" workbookViewId="0" topLeftCell="A1">
      <selection activeCell="J1" sqref="J1"/>
    </sheetView>
  </sheetViews>
  <sheetFormatPr defaultColWidth="8.796875" defaultRowHeight="14.25"/>
  <cols>
    <col min="9" max="9" width="7.19921875" style="40" bestFit="1" customWidth="1"/>
    <col min="15" max="15" width="9.5" style="0" customWidth="1"/>
    <col min="16" max="16" width="2" style="0" customWidth="1"/>
    <col min="17" max="17" width="6.09765625" style="0" customWidth="1"/>
  </cols>
  <sheetData>
    <row r="1" spans="1:15" ht="18">
      <c r="A1" s="3" t="s">
        <v>223</v>
      </c>
      <c r="B1" s="4"/>
      <c r="C1" s="4"/>
      <c r="D1" s="4"/>
      <c r="E1" s="4"/>
      <c r="F1" s="4"/>
      <c r="G1" s="4"/>
      <c r="H1" s="4"/>
      <c r="I1" s="39"/>
      <c r="J1" s="4"/>
      <c r="K1" s="4"/>
      <c r="L1" s="4"/>
      <c r="M1" s="4"/>
      <c r="N1" s="4"/>
      <c r="O1" s="4"/>
    </row>
    <row r="2" spans="1:15" ht="14.25">
      <c r="A2" s="2" t="s">
        <v>211</v>
      </c>
      <c r="B2" s="4"/>
      <c r="C2" s="4"/>
      <c r="D2" s="4"/>
      <c r="E2" s="4"/>
      <c r="F2" s="4"/>
      <c r="G2" s="4"/>
      <c r="H2" s="4"/>
      <c r="I2" s="39"/>
      <c r="J2" s="4"/>
      <c r="K2" s="4"/>
      <c r="L2" s="4"/>
      <c r="M2" s="4"/>
      <c r="N2" s="4"/>
      <c r="O2" s="1"/>
    </row>
    <row r="3" spans="1:15" ht="14.25">
      <c r="A3" s="2" t="s">
        <v>212</v>
      </c>
      <c r="B3" s="4"/>
      <c r="C3" s="4"/>
      <c r="D3" s="4"/>
      <c r="E3" s="4"/>
      <c r="F3" s="4"/>
      <c r="G3" s="4"/>
      <c r="H3" s="4"/>
      <c r="I3" s="39"/>
      <c r="J3" s="4"/>
      <c r="K3" s="4"/>
      <c r="L3" s="4"/>
      <c r="M3" s="4"/>
      <c r="N3" s="4"/>
      <c r="O3" s="4"/>
    </row>
    <row r="4" spans="1:15" ht="14.25">
      <c r="A4" s="5" t="s">
        <v>213</v>
      </c>
      <c r="B4" s="6" t="s">
        <v>214</v>
      </c>
      <c r="C4" s="6" t="s">
        <v>224</v>
      </c>
      <c r="D4" s="6" t="s">
        <v>225</v>
      </c>
      <c r="E4" s="6" t="s">
        <v>225</v>
      </c>
      <c r="F4" s="6" t="s">
        <v>226</v>
      </c>
      <c r="G4" s="6" t="s">
        <v>226</v>
      </c>
      <c r="H4" s="6" t="s">
        <v>242</v>
      </c>
      <c r="I4" s="43"/>
      <c r="J4" s="6" t="s">
        <v>250</v>
      </c>
      <c r="K4" s="6" t="s">
        <v>251</v>
      </c>
      <c r="L4" s="6" t="s">
        <v>256</v>
      </c>
      <c r="M4" s="6" t="s">
        <v>205</v>
      </c>
      <c r="N4" s="6" t="s">
        <v>260</v>
      </c>
      <c r="O4" s="26" t="s">
        <v>226</v>
      </c>
    </row>
    <row r="5" spans="1:15" ht="14.25">
      <c r="A5" s="7"/>
      <c r="B5" s="8" t="s">
        <v>215</v>
      </c>
      <c r="C5" s="8" t="s">
        <v>227</v>
      </c>
      <c r="D5" s="8" t="s">
        <v>228</v>
      </c>
      <c r="E5" s="8" t="s">
        <v>228</v>
      </c>
      <c r="F5" s="8" t="s">
        <v>229</v>
      </c>
      <c r="G5" s="8" t="s">
        <v>239</v>
      </c>
      <c r="H5" s="8" t="s">
        <v>243</v>
      </c>
      <c r="I5" s="44"/>
      <c r="J5" s="8" t="s">
        <v>252</v>
      </c>
      <c r="K5" s="8" t="s">
        <v>253</v>
      </c>
      <c r="L5" s="8" t="s">
        <v>257</v>
      </c>
      <c r="M5" s="8" t="s">
        <v>206</v>
      </c>
      <c r="N5" s="8" t="s">
        <v>255</v>
      </c>
      <c r="O5" s="27" t="s">
        <v>261</v>
      </c>
    </row>
    <row r="6" spans="1:15" ht="14.25">
      <c r="A6" s="7"/>
      <c r="B6" s="9">
        <v>42369</v>
      </c>
      <c r="C6" s="9" t="s">
        <v>230</v>
      </c>
      <c r="D6" s="9" t="s">
        <v>231</v>
      </c>
      <c r="E6" s="9" t="s">
        <v>231</v>
      </c>
      <c r="F6" s="8" t="s">
        <v>232</v>
      </c>
      <c r="G6" s="8" t="s">
        <v>240</v>
      </c>
      <c r="H6" s="8" t="s">
        <v>244</v>
      </c>
      <c r="I6" s="44"/>
      <c r="J6" s="8"/>
      <c r="K6" s="8" t="s">
        <v>254</v>
      </c>
      <c r="L6" s="8" t="s">
        <v>258</v>
      </c>
      <c r="M6" s="8" t="s">
        <v>207</v>
      </c>
      <c r="N6" s="8" t="s">
        <v>262</v>
      </c>
      <c r="O6" s="27" t="s">
        <v>263</v>
      </c>
    </row>
    <row r="7" spans="1:15" ht="14.25">
      <c r="A7" s="7"/>
      <c r="B7" s="8"/>
      <c r="C7" s="8" t="s">
        <v>233</v>
      </c>
      <c r="D7" s="8" t="s">
        <v>234</v>
      </c>
      <c r="E7" s="8" t="s">
        <v>235</v>
      </c>
      <c r="F7" s="8" t="s">
        <v>236</v>
      </c>
      <c r="G7" s="8" t="s">
        <v>241</v>
      </c>
      <c r="H7" s="8" t="s">
        <v>245</v>
      </c>
      <c r="I7" s="44" t="s">
        <v>220</v>
      </c>
      <c r="J7" s="8"/>
      <c r="K7" s="8" t="s">
        <v>255</v>
      </c>
      <c r="L7" s="8" t="s">
        <v>259</v>
      </c>
      <c r="M7" s="8" t="s">
        <v>208</v>
      </c>
      <c r="N7" s="8" t="s">
        <v>264</v>
      </c>
      <c r="O7" s="27" t="s">
        <v>265</v>
      </c>
    </row>
    <row r="8" spans="1:15" ht="15" thickBot="1">
      <c r="A8" s="7"/>
      <c r="B8" s="8"/>
      <c r="C8" s="8" t="s">
        <v>238</v>
      </c>
      <c r="D8" s="8" t="s">
        <v>238</v>
      </c>
      <c r="E8" s="8" t="s">
        <v>237</v>
      </c>
      <c r="F8" s="8" t="s">
        <v>238</v>
      </c>
      <c r="G8" s="8"/>
      <c r="H8" s="8" t="s">
        <v>246</v>
      </c>
      <c r="I8" s="44" t="s">
        <v>221</v>
      </c>
      <c r="J8" s="8"/>
      <c r="K8" s="8" t="s">
        <v>0</v>
      </c>
      <c r="L8" s="8"/>
      <c r="M8" s="8" t="s">
        <v>209</v>
      </c>
      <c r="N8" s="8" t="s">
        <v>266</v>
      </c>
      <c r="O8" s="27" t="s">
        <v>267</v>
      </c>
    </row>
    <row r="9" spans="1:15" ht="14.25">
      <c r="A9" s="7"/>
      <c r="B9" s="8"/>
      <c r="C9" s="8"/>
      <c r="D9" s="8"/>
      <c r="E9" s="8" t="s">
        <v>5</v>
      </c>
      <c r="F9" s="8"/>
      <c r="G9" s="10">
        <v>3627.38</v>
      </c>
      <c r="H9" s="8" t="s">
        <v>247</v>
      </c>
      <c r="I9" s="44" t="s">
        <v>222</v>
      </c>
      <c r="J9" s="8"/>
      <c r="K9" s="8"/>
      <c r="L9" s="8"/>
      <c r="M9" s="8" t="s">
        <v>210</v>
      </c>
      <c r="N9" s="8"/>
      <c r="O9" s="27" t="s">
        <v>268</v>
      </c>
    </row>
    <row r="10" spans="1:15" ht="15" thickBot="1">
      <c r="A10" s="7"/>
      <c r="B10" s="8"/>
      <c r="C10" s="8"/>
      <c r="D10" s="8"/>
      <c r="E10" s="8" t="s">
        <v>238</v>
      </c>
      <c r="F10" s="8"/>
      <c r="G10" s="11" t="s">
        <v>219</v>
      </c>
      <c r="H10" s="8" t="s">
        <v>248</v>
      </c>
      <c r="I10" s="44"/>
      <c r="J10" s="8"/>
      <c r="K10" s="8"/>
      <c r="L10" s="8"/>
      <c r="M10" s="8"/>
      <c r="N10" s="8"/>
      <c r="O10" s="27" t="s">
        <v>269</v>
      </c>
    </row>
    <row r="11" spans="1:17" ht="14.25">
      <c r="A11" s="12"/>
      <c r="B11" s="13"/>
      <c r="C11" s="13" t="s">
        <v>217</v>
      </c>
      <c r="D11" s="13" t="s">
        <v>217</v>
      </c>
      <c r="E11" s="13" t="s">
        <v>217</v>
      </c>
      <c r="F11" s="13" t="s">
        <v>217</v>
      </c>
      <c r="G11" s="13"/>
      <c r="H11" s="14" t="s">
        <v>249</v>
      </c>
      <c r="I11" s="45"/>
      <c r="J11" s="13" t="s">
        <v>217</v>
      </c>
      <c r="K11" s="13" t="s">
        <v>217</v>
      </c>
      <c r="L11" s="13" t="s">
        <v>217</v>
      </c>
      <c r="M11" s="14"/>
      <c r="N11" s="13" t="s">
        <v>217</v>
      </c>
      <c r="O11" s="28" t="s">
        <v>217</v>
      </c>
      <c r="Q11" s="37" t="s">
        <v>218</v>
      </c>
    </row>
    <row r="12" spans="1:15" ht="14.25">
      <c r="A12" s="15"/>
      <c r="B12" s="16"/>
      <c r="C12" s="16"/>
      <c r="D12" s="16"/>
      <c r="E12" s="16"/>
      <c r="F12" s="17"/>
      <c r="G12" s="17"/>
      <c r="H12" s="17"/>
      <c r="I12" s="46"/>
      <c r="J12" s="17"/>
      <c r="K12" s="17"/>
      <c r="L12" s="17"/>
      <c r="M12" s="17"/>
      <c r="N12" s="17"/>
      <c r="O12" s="29"/>
    </row>
    <row r="13" spans="1:17" ht="14.25">
      <c r="A13" s="18" t="s">
        <v>216</v>
      </c>
      <c r="B13" s="19">
        <f aca="true" t="shared" si="0" ref="B13:H13">SUM(B15:B309)</f>
        <v>5458325</v>
      </c>
      <c r="C13" s="19">
        <f t="shared" si="0"/>
        <v>18557249267.239986</v>
      </c>
      <c r="D13" s="19">
        <f t="shared" si="0"/>
        <v>6327617839.499997</v>
      </c>
      <c r="E13" s="19">
        <f t="shared" si="0"/>
        <v>1595558191.7562835</v>
      </c>
      <c r="F13" s="19">
        <f t="shared" si="0"/>
        <v>26480425298.496277</v>
      </c>
      <c r="G13" s="19">
        <f t="shared" si="0"/>
        <v>19799418938.500008</v>
      </c>
      <c r="H13" s="19">
        <f t="shared" si="0"/>
        <v>6681006359.996285</v>
      </c>
      <c r="I13" s="47">
        <f>H13/F13</f>
        <v>0.2522998133408256</v>
      </c>
      <c r="J13" s="41">
        <f aca="true" t="shared" si="1" ref="J13:O13">SUM(J15:J309)</f>
        <v>317576505.8482918</v>
      </c>
      <c r="K13" s="19">
        <f t="shared" si="1"/>
        <v>843857867.3362132</v>
      </c>
      <c r="L13" s="19">
        <f t="shared" si="1"/>
        <v>10970105.085348643</v>
      </c>
      <c r="M13" s="19">
        <f t="shared" si="1"/>
        <v>7853410838.26614</v>
      </c>
      <c r="N13" s="19">
        <f t="shared" si="1"/>
        <v>715442623.6732097</v>
      </c>
      <c r="O13" s="30">
        <f t="shared" si="1"/>
        <v>8568853461.939347</v>
      </c>
      <c r="Q13" s="38">
        <f>COUNT(Q15:Q309)</f>
        <v>295</v>
      </c>
    </row>
    <row r="14" spans="1:15" ht="14.25">
      <c r="A14" s="20"/>
      <c r="B14" s="21"/>
      <c r="C14" s="21"/>
      <c r="D14" s="21"/>
      <c r="E14" s="21"/>
      <c r="F14" s="21"/>
      <c r="G14" s="21"/>
      <c r="H14" s="21"/>
      <c r="I14" s="48"/>
      <c r="J14" s="42"/>
      <c r="K14" s="21"/>
      <c r="L14" s="21"/>
      <c r="M14" s="21"/>
      <c r="N14" s="21"/>
      <c r="O14" s="31"/>
    </row>
    <row r="15" spans="1:17" ht="14.25">
      <c r="A15" s="22" t="s">
        <v>6</v>
      </c>
      <c r="B15" s="21">
        <v>10006</v>
      </c>
      <c r="C15" s="21">
        <v>39041130.17999999</v>
      </c>
      <c r="D15" s="21">
        <v>16240944.02403165</v>
      </c>
      <c r="E15" s="21">
        <v>2137108.6545490297</v>
      </c>
      <c r="F15" s="21">
        <f aca="true" t="shared" si="2" ref="F15:F78">SUM(C15:E15)</f>
        <v>57419182.85858068</v>
      </c>
      <c r="G15" s="21">
        <f aca="true" t="shared" si="3" ref="G15:G78">$G$9*B15</f>
        <v>36295564.28</v>
      </c>
      <c r="H15" s="21">
        <f aca="true" t="shared" si="4" ref="H15:H78">F15-G15</f>
        <v>21123618.578580678</v>
      </c>
      <c r="I15" s="49">
        <f aca="true" t="shared" si="5" ref="I15:I78">H15/F15</f>
        <v>0.3678843467801803</v>
      </c>
      <c r="J15" s="42">
        <v>347636.81457758514</v>
      </c>
      <c r="K15" s="23">
        <v>2975626.604005334</v>
      </c>
      <c r="L15" s="24">
        <v>0</v>
      </c>
      <c r="M15" s="24">
        <f aca="true" t="shared" si="6" ref="M15:M78">H15+J15+K15+L15</f>
        <v>24446881.997163597</v>
      </c>
      <c r="N15" s="24">
        <v>10294187.934626976</v>
      </c>
      <c r="O15" s="32">
        <f>M15+N15</f>
        <v>34741069.931790575</v>
      </c>
      <c r="Q15" s="33">
        <v>5</v>
      </c>
    </row>
    <row r="16" spans="1:17" ht="14.25">
      <c r="A16" s="22" t="s">
        <v>7</v>
      </c>
      <c r="B16" s="21">
        <v>2687</v>
      </c>
      <c r="C16" s="21">
        <v>10680449.08</v>
      </c>
      <c r="D16" s="21">
        <v>4521028.210456884</v>
      </c>
      <c r="E16" s="21">
        <v>501259.01980346616</v>
      </c>
      <c r="F16" s="21">
        <f t="shared" si="2"/>
        <v>15702736.31026035</v>
      </c>
      <c r="G16" s="21">
        <f t="shared" si="3"/>
        <v>9746770.06</v>
      </c>
      <c r="H16" s="21">
        <f t="shared" si="4"/>
        <v>5955966.250260349</v>
      </c>
      <c r="I16" s="49">
        <f t="shared" si="5"/>
        <v>0.37929480140150174</v>
      </c>
      <c r="J16" s="42">
        <v>55777.57901351064</v>
      </c>
      <c r="K16" s="23">
        <v>819562.2789308265</v>
      </c>
      <c r="L16" s="24">
        <v>0</v>
      </c>
      <c r="M16" s="24">
        <f t="shared" si="6"/>
        <v>6831306.108204686</v>
      </c>
      <c r="N16" s="24">
        <v>2659381.0129674436</v>
      </c>
      <c r="O16" s="32">
        <f aca="true" t="shared" si="7" ref="O16:O79">M16+N16</f>
        <v>9490687.12117213</v>
      </c>
      <c r="Q16" s="34">
        <v>9</v>
      </c>
    </row>
    <row r="17" spans="1:17" ht="14.25">
      <c r="A17" s="22" t="s">
        <v>8</v>
      </c>
      <c r="B17" s="21">
        <v>12044</v>
      </c>
      <c r="C17" s="21">
        <v>45818804.45</v>
      </c>
      <c r="D17" s="21">
        <v>19568476.001398116</v>
      </c>
      <c r="E17" s="21">
        <v>2215446.481371842</v>
      </c>
      <c r="F17" s="21">
        <f t="shared" si="2"/>
        <v>67602726.93276995</v>
      </c>
      <c r="G17" s="21">
        <f t="shared" si="3"/>
        <v>43688164.72</v>
      </c>
      <c r="H17" s="21">
        <f t="shared" si="4"/>
        <v>23914562.212769955</v>
      </c>
      <c r="I17" s="49">
        <f t="shared" si="5"/>
        <v>0.3537514431415271</v>
      </c>
      <c r="J17" s="42">
        <v>433873.5519675279</v>
      </c>
      <c r="K17" s="23">
        <v>3152969.439868998</v>
      </c>
      <c r="L17" s="24">
        <v>0</v>
      </c>
      <c r="M17" s="24">
        <f t="shared" si="6"/>
        <v>27501405.20460648</v>
      </c>
      <c r="N17" s="24">
        <v>11914946.194845308</v>
      </c>
      <c r="O17" s="32">
        <f t="shared" si="7"/>
        <v>39416351.39945179</v>
      </c>
      <c r="Q17" s="34">
        <v>10</v>
      </c>
    </row>
    <row r="18" spans="1:17" ht="14.25">
      <c r="A18" s="22" t="s">
        <v>9</v>
      </c>
      <c r="B18" s="21">
        <v>8287</v>
      </c>
      <c r="C18" s="21">
        <v>29580702.919999998</v>
      </c>
      <c r="D18" s="21">
        <v>10264083.739045406</v>
      </c>
      <c r="E18" s="21">
        <v>1758908.7905266553</v>
      </c>
      <c r="F18" s="21">
        <f t="shared" si="2"/>
        <v>41603695.449572064</v>
      </c>
      <c r="G18" s="21">
        <f t="shared" si="3"/>
        <v>30060098.060000002</v>
      </c>
      <c r="H18" s="21">
        <f t="shared" si="4"/>
        <v>11543597.389572062</v>
      </c>
      <c r="I18" s="49">
        <f t="shared" si="5"/>
        <v>0.27746567377804415</v>
      </c>
      <c r="J18" s="42">
        <v>166919.13933064605</v>
      </c>
      <c r="K18" s="23">
        <v>2191511.636920803</v>
      </c>
      <c r="L18" s="24">
        <v>0</v>
      </c>
      <c r="M18" s="24">
        <f t="shared" si="6"/>
        <v>13902028.165823512</v>
      </c>
      <c r="N18" s="24">
        <v>3967006.52102169</v>
      </c>
      <c r="O18" s="32">
        <f t="shared" si="7"/>
        <v>17869034.686845202</v>
      </c>
      <c r="Q18" s="34">
        <v>16</v>
      </c>
    </row>
    <row r="19" spans="1:17" ht="14.25">
      <c r="A19" s="22" t="s">
        <v>10</v>
      </c>
      <c r="B19" s="21">
        <v>5104</v>
      </c>
      <c r="C19" s="21">
        <v>18643039.85</v>
      </c>
      <c r="D19" s="21">
        <v>4319039.646245408</v>
      </c>
      <c r="E19" s="21">
        <v>898935.2067043138</v>
      </c>
      <c r="F19" s="21">
        <f t="shared" si="2"/>
        <v>23861014.702949725</v>
      </c>
      <c r="G19" s="21">
        <f t="shared" si="3"/>
        <v>18514147.52</v>
      </c>
      <c r="H19" s="21">
        <f t="shared" si="4"/>
        <v>5346867.182949726</v>
      </c>
      <c r="I19" s="49">
        <f t="shared" si="5"/>
        <v>0.22408381410069456</v>
      </c>
      <c r="J19" s="42">
        <v>49493.11312408963</v>
      </c>
      <c r="K19" s="23">
        <v>1096122.5618470325</v>
      </c>
      <c r="L19" s="24">
        <v>0</v>
      </c>
      <c r="M19" s="24">
        <f t="shared" si="6"/>
        <v>6492482.857920848</v>
      </c>
      <c r="N19" s="24">
        <v>1101380.0397392623</v>
      </c>
      <c r="O19" s="32">
        <f t="shared" si="7"/>
        <v>7593862.89766011</v>
      </c>
      <c r="Q19" s="34">
        <v>18</v>
      </c>
    </row>
    <row r="20" spans="1:17" ht="14.25">
      <c r="A20" s="22" t="s">
        <v>11</v>
      </c>
      <c r="B20" s="21">
        <v>3986</v>
      </c>
      <c r="C20" s="21">
        <v>14368372.239999998</v>
      </c>
      <c r="D20" s="21">
        <v>3686418.6701848633</v>
      </c>
      <c r="E20" s="21">
        <v>695678.0231642015</v>
      </c>
      <c r="F20" s="21">
        <f t="shared" si="2"/>
        <v>18750468.93334906</v>
      </c>
      <c r="G20" s="21">
        <f t="shared" si="3"/>
        <v>14458736.68</v>
      </c>
      <c r="H20" s="21">
        <f t="shared" si="4"/>
        <v>4291732.253349062</v>
      </c>
      <c r="I20" s="49">
        <f t="shared" si="5"/>
        <v>0.22888666244052738</v>
      </c>
      <c r="J20" s="42">
        <v>56037.547597459874</v>
      </c>
      <c r="K20" s="23">
        <v>662699.3119184506</v>
      </c>
      <c r="L20" s="24">
        <v>0</v>
      </c>
      <c r="M20" s="24">
        <f t="shared" si="6"/>
        <v>5010469.112864972</v>
      </c>
      <c r="N20" s="24">
        <v>1805301.386068573</v>
      </c>
      <c r="O20" s="32">
        <f t="shared" si="7"/>
        <v>6815770.498933545</v>
      </c>
      <c r="Q20" s="34">
        <v>19</v>
      </c>
    </row>
    <row r="21" spans="1:17" ht="14.25">
      <c r="A21" s="22" t="s">
        <v>1</v>
      </c>
      <c r="B21" s="21">
        <v>17043</v>
      </c>
      <c r="C21" s="21">
        <v>62060725.93</v>
      </c>
      <c r="D21" s="21">
        <v>18021346.743381806</v>
      </c>
      <c r="E21" s="21">
        <v>2856405.9160241545</v>
      </c>
      <c r="F21" s="21">
        <f t="shared" si="2"/>
        <v>82938478.58940595</v>
      </c>
      <c r="G21" s="21">
        <f t="shared" si="3"/>
        <v>61821437.34</v>
      </c>
      <c r="H21" s="21">
        <f t="shared" si="4"/>
        <v>21117041.24940595</v>
      </c>
      <c r="I21" s="49">
        <f t="shared" si="5"/>
        <v>0.2546109068861472</v>
      </c>
      <c r="J21" s="42">
        <v>275780.4198220712</v>
      </c>
      <c r="K21" s="23">
        <v>2864874.612042558</v>
      </c>
      <c r="L21" s="24">
        <v>0</v>
      </c>
      <c r="M21" s="24">
        <f t="shared" si="6"/>
        <v>24257696.28127058</v>
      </c>
      <c r="N21" s="24">
        <v>8478197.682560006</v>
      </c>
      <c r="O21" s="32">
        <f t="shared" si="7"/>
        <v>32735893.963830583</v>
      </c>
      <c r="Q21" s="34">
        <v>20</v>
      </c>
    </row>
    <row r="22" spans="1:17" ht="14.25">
      <c r="A22" s="22" t="s">
        <v>12</v>
      </c>
      <c r="B22" s="21">
        <v>1473</v>
      </c>
      <c r="C22" s="21">
        <v>5553436.869999999</v>
      </c>
      <c r="D22" s="21">
        <v>2435431.872131967</v>
      </c>
      <c r="E22" s="21">
        <v>1077436.774652345</v>
      </c>
      <c r="F22" s="21">
        <f t="shared" si="2"/>
        <v>9066305.51678431</v>
      </c>
      <c r="G22" s="21">
        <f t="shared" si="3"/>
        <v>5343130.74</v>
      </c>
      <c r="H22" s="21">
        <f t="shared" si="4"/>
        <v>3723174.77678431</v>
      </c>
      <c r="I22" s="49">
        <f t="shared" si="5"/>
        <v>0.41066063457619584</v>
      </c>
      <c r="J22" s="42">
        <v>86798.12417985163</v>
      </c>
      <c r="K22" s="23">
        <v>625754.4085030232</v>
      </c>
      <c r="L22" s="24">
        <v>0</v>
      </c>
      <c r="M22" s="24">
        <f t="shared" si="6"/>
        <v>4435727.309467185</v>
      </c>
      <c r="N22" s="24">
        <v>1196158.7592914295</v>
      </c>
      <c r="O22" s="32">
        <f t="shared" si="7"/>
        <v>5631886.068758614</v>
      </c>
      <c r="Q22" s="34">
        <v>46</v>
      </c>
    </row>
    <row r="23" spans="1:17" ht="14.25">
      <c r="A23" s="22" t="s">
        <v>270</v>
      </c>
      <c r="B23" s="21">
        <v>1861</v>
      </c>
      <c r="C23" s="21">
        <v>5794737.859999999</v>
      </c>
      <c r="D23" s="21">
        <v>2467257.8138458924</v>
      </c>
      <c r="E23" s="21">
        <v>1859369.7215177442</v>
      </c>
      <c r="F23" s="21">
        <f t="shared" si="2"/>
        <v>10121365.395363636</v>
      </c>
      <c r="G23" s="21">
        <f t="shared" si="3"/>
        <v>6750554.180000001</v>
      </c>
      <c r="H23" s="21">
        <f t="shared" si="4"/>
        <v>3370811.2153636357</v>
      </c>
      <c r="I23" s="49">
        <f t="shared" si="5"/>
        <v>0.33303917838078706</v>
      </c>
      <c r="J23" s="42">
        <v>2774840.886306724</v>
      </c>
      <c r="K23" s="23">
        <v>1008286.8942348934</v>
      </c>
      <c r="L23" s="24">
        <v>0</v>
      </c>
      <c r="M23" s="24">
        <f t="shared" si="6"/>
        <v>7153938.995905254</v>
      </c>
      <c r="N23" s="24">
        <v>1604059.8070978317</v>
      </c>
      <c r="O23" s="32">
        <f t="shared" si="7"/>
        <v>8757998.803003086</v>
      </c>
      <c r="Q23" s="34">
        <v>47</v>
      </c>
    </row>
    <row r="24" spans="1:17" ht="14.25">
      <c r="A24" s="22" t="s">
        <v>271</v>
      </c>
      <c r="B24" s="21">
        <v>269802</v>
      </c>
      <c r="C24" s="21">
        <v>884044811.35</v>
      </c>
      <c r="D24" s="21">
        <v>196417254.6302737</v>
      </c>
      <c r="E24" s="21">
        <v>113795800.06896034</v>
      </c>
      <c r="F24" s="21">
        <f t="shared" si="2"/>
        <v>1194257866.0492342</v>
      </c>
      <c r="G24" s="21">
        <f t="shared" si="3"/>
        <v>978674378.76</v>
      </c>
      <c r="H24" s="21">
        <f t="shared" si="4"/>
        <v>215583487.28923416</v>
      </c>
      <c r="I24" s="49">
        <f t="shared" si="5"/>
        <v>0.18051669862758649</v>
      </c>
      <c r="J24" s="42">
        <v>8669292.398584286</v>
      </c>
      <c r="K24" s="23">
        <v>-286269.08701339364</v>
      </c>
      <c r="L24" s="24">
        <v>0</v>
      </c>
      <c r="M24" s="24">
        <f t="shared" si="6"/>
        <v>223966510.60080504</v>
      </c>
      <c r="N24" s="24">
        <v>-172217050.59152073</v>
      </c>
      <c r="O24" s="32">
        <f t="shared" si="7"/>
        <v>51749460.00928432</v>
      </c>
      <c r="Q24" s="34">
        <v>49</v>
      </c>
    </row>
    <row r="25" spans="1:17" ht="14.25">
      <c r="A25" s="22" t="s">
        <v>13</v>
      </c>
      <c r="B25" s="21">
        <v>12128</v>
      </c>
      <c r="C25" s="21">
        <v>45001078.08</v>
      </c>
      <c r="D25" s="21">
        <v>14168380.019146457</v>
      </c>
      <c r="E25" s="21">
        <v>2201662.260607044</v>
      </c>
      <c r="F25" s="21">
        <f t="shared" si="2"/>
        <v>61371120.3597535</v>
      </c>
      <c r="G25" s="21">
        <f t="shared" si="3"/>
        <v>43992864.64</v>
      </c>
      <c r="H25" s="21">
        <f t="shared" si="4"/>
        <v>17378255.719753496</v>
      </c>
      <c r="I25" s="49">
        <f t="shared" si="5"/>
        <v>0.2831666689133797</v>
      </c>
      <c r="J25" s="42">
        <v>470593.5203667422</v>
      </c>
      <c r="K25" s="23">
        <v>2780502.2534958213</v>
      </c>
      <c r="L25" s="24">
        <v>0</v>
      </c>
      <c r="M25" s="24">
        <f t="shared" si="6"/>
        <v>20629351.49361606</v>
      </c>
      <c r="N25" s="24">
        <v>4130407.796335614</v>
      </c>
      <c r="O25" s="32">
        <f t="shared" si="7"/>
        <v>24759759.289951675</v>
      </c>
      <c r="Q25" s="34">
        <v>50</v>
      </c>
    </row>
    <row r="26" spans="1:17" ht="14.25">
      <c r="A26" s="22" t="s">
        <v>272</v>
      </c>
      <c r="B26" s="21">
        <v>9287</v>
      </c>
      <c r="C26" s="21">
        <v>33748787.52</v>
      </c>
      <c r="D26" s="21">
        <v>8732112.618441945</v>
      </c>
      <c r="E26" s="21">
        <v>1568861.4963618156</v>
      </c>
      <c r="F26" s="21">
        <f t="shared" si="2"/>
        <v>44049761.634803765</v>
      </c>
      <c r="G26" s="21">
        <f t="shared" si="3"/>
        <v>33687478.06</v>
      </c>
      <c r="H26" s="21">
        <f t="shared" si="4"/>
        <v>10362283.574803762</v>
      </c>
      <c r="I26" s="49">
        <f t="shared" si="5"/>
        <v>0.2352404006340073</v>
      </c>
      <c r="J26" s="42">
        <v>266788.0072293654</v>
      </c>
      <c r="K26" s="23">
        <v>3158252.6193293957</v>
      </c>
      <c r="L26" s="24">
        <v>2312397.178455826</v>
      </c>
      <c r="M26" s="24">
        <f t="shared" si="6"/>
        <v>16099721.37981835</v>
      </c>
      <c r="N26" s="24">
        <v>-1841648.5385978082</v>
      </c>
      <c r="O26" s="32">
        <f t="shared" si="7"/>
        <v>14258072.841220543</v>
      </c>
      <c r="Q26" s="34">
        <v>51</v>
      </c>
    </row>
    <row r="27" spans="1:17" ht="14.25">
      <c r="A27" s="22" t="s">
        <v>14</v>
      </c>
      <c r="B27" s="21">
        <v>2576</v>
      </c>
      <c r="C27" s="21">
        <v>9645164.639999999</v>
      </c>
      <c r="D27" s="21">
        <v>4719894.085607375</v>
      </c>
      <c r="E27" s="21">
        <v>658340.4332871706</v>
      </c>
      <c r="F27" s="21">
        <f t="shared" si="2"/>
        <v>15023399.158894543</v>
      </c>
      <c r="G27" s="21">
        <f t="shared" si="3"/>
        <v>9344130.88</v>
      </c>
      <c r="H27" s="21">
        <f t="shared" si="4"/>
        <v>5679268.278894542</v>
      </c>
      <c r="I27" s="49">
        <f t="shared" si="5"/>
        <v>0.37802818249238584</v>
      </c>
      <c r="J27" s="42">
        <v>76653.25318276082</v>
      </c>
      <c r="K27" s="23">
        <v>945366.0295176089</v>
      </c>
      <c r="L27" s="24">
        <v>-430312.988887134</v>
      </c>
      <c r="M27" s="24">
        <f t="shared" si="6"/>
        <v>6270974.572707777</v>
      </c>
      <c r="N27" s="24">
        <v>1700068.3534511637</v>
      </c>
      <c r="O27" s="32">
        <f t="shared" si="7"/>
        <v>7971042.92615894</v>
      </c>
      <c r="Q27" s="34">
        <v>52</v>
      </c>
    </row>
    <row r="28" spans="1:17" ht="14.25">
      <c r="A28" s="22" t="s">
        <v>15</v>
      </c>
      <c r="B28" s="21">
        <v>17422</v>
      </c>
      <c r="C28" s="21">
        <v>59525927.45</v>
      </c>
      <c r="D28" s="21">
        <v>25205919.377897665</v>
      </c>
      <c r="E28" s="21">
        <v>4186834.4145125793</v>
      </c>
      <c r="F28" s="21">
        <f t="shared" si="2"/>
        <v>88918681.24241024</v>
      </c>
      <c r="G28" s="21">
        <f t="shared" si="3"/>
        <v>63196214.36</v>
      </c>
      <c r="H28" s="21">
        <f t="shared" si="4"/>
        <v>25722466.882410243</v>
      </c>
      <c r="I28" s="49">
        <f t="shared" si="5"/>
        <v>0.28928079592504996</v>
      </c>
      <c r="J28" s="42">
        <v>900501.3754513604</v>
      </c>
      <c r="K28" s="23">
        <v>4292381.011640879</v>
      </c>
      <c r="L28" s="24">
        <v>0</v>
      </c>
      <c r="M28" s="24">
        <f t="shared" si="6"/>
        <v>30915349.269502483</v>
      </c>
      <c r="N28" s="24">
        <v>8268092.405508006</v>
      </c>
      <c r="O28" s="32">
        <f t="shared" si="7"/>
        <v>39183441.67501049</v>
      </c>
      <c r="Q28" s="34">
        <v>61</v>
      </c>
    </row>
    <row r="29" spans="1:17" ht="14.25">
      <c r="A29" s="22" t="s">
        <v>16</v>
      </c>
      <c r="B29" s="21">
        <v>7438</v>
      </c>
      <c r="C29" s="21">
        <v>28074784.14</v>
      </c>
      <c r="D29" s="21">
        <v>11525408.406814093</v>
      </c>
      <c r="E29" s="21">
        <v>1610400.224185085</v>
      </c>
      <c r="F29" s="21">
        <f t="shared" si="2"/>
        <v>41210592.77099918</v>
      </c>
      <c r="G29" s="21">
        <f t="shared" si="3"/>
        <v>26980452.44</v>
      </c>
      <c r="H29" s="21">
        <f t="shared" si="4"/>
        <v>14230140.330999177</v>
      </c>
      <c r="I29" s="49">
        <f t="shared" si="5"/>
        <v>0.34530297610795946</v>
      </c>
      <c r="J29" s="42">
        <v>550497.3717806019</v>
      </c>
      <c r="K29" s="23">
        <v>1804912.2089237703</v>
      </c>
      <c r="L29" s="24">
        <v>0</v>
      </c>
      <c r="M29" s="24">
        <f t="shared" si="6"/>
        <v>16585549.91170355</v>
      </c>
      <c r="N29" s="24">
        <v>6737733.2576327305</v>
      </c>
      <c r="O29" s="32">
        <f t="shared" si="7"/>
        <v>23323283.16933628</v>
      </c>
      <c r="Q29" s="34">
        <v>69</v>
      </c>
    </row>
    <row r="30" spans="1:17" ht="14.25">
      <c r="A30" s="22" t="s">
        <v>17</v>
      </c>
      <c r="B30" s="21">
        <v>7167</v>
      </c>
      <c r="C30" s="21">
        <v>27931776.259999998</v>
      </c>
      <c r="D30" s="21">
        <v>11038999.912078278</v>
      </c>
      <c r="E30" s="21">
        <v>1714887.511769369</v>
      </c>
      <c r="F30" s="21">
        <f t="shared" si="2"/>
        <v>40685663.68384764</v>
      </c>
      <c r="G30" s="21">
        <f t="shared" si="3"/>
        <v>25997432.46</v>
      </c>
      <c r="H30" s="21">
        <f t="shared" si="4"/>
        <v>14688231.223847643</v>
      </c>
      <c r="I30" s="49">
        <f t="shared" si="5"/>
        <v>0.36101736813203134</v>
      </c>
      <c r="J30" s="42">
        <v>693423.1679450886</v>
      </c>
      <c r="K30" s="23">
        <v>1543814.111439358</v>
      </c>
      <c r="L30" s="24">
        <v>0</v>
      </c>
      <c r="M30" s="24">
        <f t="shared" si="6"/>
        <v>16925468.503232088</v>
      </c>
      <c r="N30" s="24">
        <v>6915776.758772708</v>
      </c>
      <c r="O30" s="32">
        <f t="shared" si="7"/>
        <v>23841245.262004796</v>
      </c>
      <c r="Q30" s="34">
        <v>71</v>
      </c>
    </row>
    <row r="31" spans="1:17" ht="14.25">
      <c r="A31" s="22" t="s">
        <v>273</v>
      </c>
      <c r="B31" s="21">
        <v>993</v>
      </c>
      <c r="C31" s="21">
        <v>3460942.86</v>
      </c>
      <c r="D31" s="21">
        <v>1385309.4796292814</v>
      </c>
      <c r="E31" s="21">
        <v>1398745.1610928006</v>
      </c>
      <c r="F31" s="21">
        <f t="shared" si="2"/>
        <v>6244997.500722082</v>
      </c>
      <c r="G31" s="21">
        <f t="shared" si="3"/>
        <v>3601988.3400000003</v>
      </c>
      <c r="H31" s="21">
        <f t="shared" si="4"/>
        <v>2643009.160722082</v>
      </c>
      <c r="I31" s="49">
        <f t="shared" si="5"/>
        <v>0.4232202111236205</v>
      </c>
      <c r="J31" s="42">
        <v>184666.18926584677</v>
      </c>
      <c r="K31" s="23">
        <v>299978.14283974434</v>
      </c>
      <c r="L31" s="24">
        <v>0</v>
      </c>
      <c r="M31" s="24">
        <f t="shared" si="6"/>
        <v>3127653.492827673</v>
      </c>
      <c r="N31" s="24">
        <v>532402.3533600004</v>
      </c>
      <c r="O31" s="32">
        <f t="shared" si="7"/>
        <v>3660055.8461876735</v>
      </c>
      <c r="Q31" s="34">
        <v>72</v>
      </c>
    </row>
    <row r="32" spans="1:17" ht="14.25">
      <c r="A32" s="22" t="s">
        <v>18</v>
      </c>
      <c r="B32" s="21">
        <v>1225</v>
      </c>
      <c r="C32" s="21">
        <v>4668222.319999999</v>
      </c>
      <c r="D32" s="21">
        <v>2009458.6560147356</v>
      </c>
      <c r="E32" s="21">
        <v>470307.6926380064</v>
      </c>
      <c r="F32" s="21">
        <f t="shared" si="2"/>
        <v>7147988.668652741</v>
      </c>
      <c r="G32" s="21">
        <f t="shared" si="3"/>
        <v>4443540.5</v>
      </c>
      <c r="H32" s="21">
        <f t="shared" si="4"/>
        <v>2704448.1686527412</v>
      </c>
      <c r="I32" s="49">
        <f t="shared" si="5"/>
        <v>0.3783509311525641</v>
      </c>
      <c r="J32" s="42">
        <v>260525.26773760855</v>
      </c>
      <c r="K32" s="23">
        <v>428234.9287326297</v>
      </c>
      <c r="L32" s="24">
        <v>0</v>
      </c>
      <c r="M32" s="24">
        <f t="shared" si="6"/>
        <v>3393208.3651229795</v>
      </c>
      <c r="N32" s="24">
        <v>1057917.8922120936</v>
      </c>
      <c r="O32" s="32">
        <f t="shared" si="7"/>
        <v>4451126.257335073</v>
      </c>
      <c r="Q32" s="34">
        <v>74</v>
      </c>
    </row>
    <row r="33" spans="1:17" ht="14.25">
      <c r="A33" s="22" t="s">
        <v>274</v>
      </c>
      <c r="B33" s="21">
        <v>20851</v>
      </c>
      <c r="C33" s="21">
        <v>73415991.96</v>
      </c>
      <c r="D33" s="21">
        <v>26911845.89886206</v>
      </c>
      <c r="E33" s="21">
        <v>5358610.401527439</v>
      </c>
      <c r="F33" s="21">
        <f t="shared" si="2"/>
        <v>105686448.26038949</v>
      </c>
      <c r="G33" s="21">
        <f t="shared" si="3"/>
        <v>75634500.38</v>
      </c>
      <c r="H33" s="21">
        <f t="shared" si="4"/>
        <v>30051947.880389497</v>
      </c>
      <c r="I33" s="49">
        <f t="shared" si="5"/>
        <v>0.2843500597763275</v>
      </c>
      <c r="J33" s="42">
        <v>545769.5726539592</v>
      </c>
      <c r="K33" s="23">
        <v>4217739.260186929</v>
      </c>
      <c r="L33" s="24">
        <v>0</v>
      </c>
      <c r="M33" s="24">
        <f t="shared" si="6"/>
        <v>34815456.71323039</v>
      </c>
      <c r="N33" s="24">
        <v>4520947.293028585</v>
      </c>
      <c r="O33" s="32">
        <f t="shared" si="7"/>
        <v>39336404.00625897</v>
      </c>
      <c r="Q33" s="34">
        <v>75</v>
      </c>
    </row>
    <row r="34" spans="1:17" ht="14.25">
      <c r="A34" s="22" t="s">
        <v>19</v>
      </c>
      <c r="B34" s="21">
        <v>5240</v>
      </c>
      <c r="C34" s="21">
        <v>20038200.42</v>
      </c>
      <c r="D34" s="21">
        <v>9297126.94091467</v>
      </c>
      <c r="E34" s="21">
        <v>1244644.0903317886</v>
      </c>
      <c r="F34" s="21">
        <f t="shared" si="2"/>
        <v>30579971.45124646</v>
      </c>
      <c r="G34" s="21">
        <f t="shared" si="3"/>
        <v>19007471.2</v>
      </c>
      <c r="H34" s="21">
        <f t="shared" si="4"/>
        <v>11572500.25124646</v>
      </c>
      <c r="I34" s="49">
        <f t="shared" si="5"/>
        <v>0.3784339782558809</v>
      </c>
      <c r="J34" s="42">
        <v>297895.6610203882</v>
      </c>
      <c r="K34" s="23">
        <v>1875556.6626864655</v>
      </c>
      <c r="L34" s="24">
        <v>0</v>
      </c>
      <c r="M34" s="24">
        <f t="shared" si="6"/>
        <v>13745952.574953314</v>
      </c>
      <c r="N34" s="24">
        <v>5409833.483032729</v>
      </c>
      <c r="O34" s="32">
        <f t="shared" si="7"/>
        <v>19155786.057986043</v>
      </c>
      <c r="Q34" s="34">
        <v>77</v>
      </c>
    </row>
    <row r="35" spans="1:17" ht="14.25">
      <c r="A35" s="22" t="s">
        <v>275</v>
      </c>
      <c r="B35" s="21">
        <v>8864</v>
      </c>
      <c r="C35" s="21">
        <v>29431405.439999998</v>
      </c>
      <c r="D35" s="21">
        <v>9828105.54790877</v>
      </c>
      <c r="E35" s="21">
        <v>3424259.067357167</v>
      </c>
      <c r="F35" s="21">
        <f t="shared" si="2"/>
        <v>42683770.05526593</v>
      </c>
      <c r="G35" s="21">
        <f t="shared" si="3"/>
        <v>32153096.32</v>
      </c>
      <c r="H35" s="21">
        <f t="shared" si="4"/>
        <v>10530673.735265933</v>
      </c>
      <c r="I35" s="49">
        <f t="shared" si="5"/>
        <v>0.24671376782395432</v>
      </c>
      <c r="J35" s="42">
        <v>1229838.196803678</v>
      </c>
      <c r="K35" s="23">
        <v>1720554.2153871134</v>
      </c>
      <c r="L35" s="24">
        <v>0</v>
      </c>
      <c r="M35" s="24">
        <f t="shared" si="6"/>
        <v>13481066.147456724</v>
      </c>
      <c r="N35" s="24">
        <v>-210223.45543099716</v>
      </c>
      <c r="O35" s="32">
        <f t="shared" si="7"/>
        <v>13270842.692025727</v>
      </c>
      <c r="Q35" s="34">
        <v>78</v>
      </c>
    </row>
    <row r="36" spans="1:17" ht="14.25">
      <c r="A36" s="22" t="s">
        <v>20</v>
      </c>
      <c r="B36" s="21">
        <v>7296</v>
      </c>
      <c r="C36" s="21">
        <v>26566140.11</v>
      </c>
      <c r="D36" s="21">
        <v>9338450.806987513</v>
      </c>
      <c r="E36" s="21">
        <v>1311991.8168068184</v>
      </c>
      <c r="F36" s="21">
        <f t="shared" si="2"/>
        <v>37216582.733794324</v>
      </c>
      <c r="G36" s="21">
        <f t="shared" si="3"/>
        <v>26465364.48</v>
      </c>
      <c r="H36" s="21">
        <f t="shared" si="4"/>
        <v>10751218.253794324</v>
      </c>
      <c r="I36" s="49">
        <f t="shared" si="5"/>
        <v>0.28888246754669755</v>
      </c>
      <c r="J36" s="42">
        <v>423532.05056045146</v>
      </c>
      <c r="K36" s="23">
        <v>1342110.7906813761</v>
      </c>
      <c r="L36" s="24">
        <v>278907.6032326017</v>
      </c>
      <c r="M36" s="24">
        <f t="shared" si="6"/>
        <v>12795768.698268754</v>
      </c>
      <c r="N36" s="24">
        <v>-500818.24201906816</v>
      </c>
      <c r="O36" s="32">
        <f t="shared" si="7"/>
        <v>12294950.456249686</v>
      </c>
      <c r="Q36" s="34">
        <v>79</v>
      </c>
    </row>
    <row r="37" spans="1:17" ht="14.25">
      <c r="A37" s="22" t="s">
        <v>21</v>
      </c>
      <c r="B37" s="21">
        <v>2982</v>
      </c>
      <c r="C37" s="21">
        <v>10695065.280000001</v>
      </c>
      <c r="D37" s="21">
        <v>4613682.142984011</v>
      </c>
      <c r="E37" s="21">
        <v>979590.4751695979</v>
      </c>
      <c r="F37" s="21">
        <f t="shared" si="2"/>
        <v>16288337.898153609</v>
      </c>
      <c r="G37" s="21">
        <f t="shared" si="3"/>
        <v>10816847.16</v>
      </c>
      <c r="H37" s="21">
        <f t="shared" si="4"/>
        <v>5471490.7381536085</v>
      </c>
      <c r="I37" s="49">
        <f t="shared" si="5"/>
        <v>0.33591461402417483</v>
      </c>
      <c r="J37" s="42">
        <v>390647.57503328554</v>
      </c>
      <c r="K37" s="23">
        <v>922888.3431422124</v>
      </c>
      <c r="L37" s="24">
        <v>0</v>
      </c>
      <c r="M37" s="24">
        <f t="shared" si="6"/>
        <v>6785026.656329107</v>
      </c>
      <c r="N37" s="24">
        <v>2590824.33716093</v>
      </c>
      <c r="O37" s="32">
        <f t="shared" si="7"/>
        <v>9375850.993490037</v>
      </c>
      <c r="Q37" s="34">
        <v>81</v>
      </c>
    </row>
    <row r="38" spans="1:17" ht="14.25">
      <c r="A38" s="22" t="s">
        <v>22</v>
      </c>
      <c r="B38" s="21">
        <v>9747</v>
      </c>
      <c r="C38" s="21">
        <v>34433892.95</v>
      </c>
      <c r="D38" s="21">
        <v>7953945.484643924</v>
      </c>
      <c r="E38" s="21">
        <v>1298994.204244346</v>
      </c>
      <c r="F38" s="21">
        <f t="shared" si="2"/>
        <v>43686832.63888827</v>
      </c>
      <c r="G38" s="21">
        <f t="shared" si="3"/>
        <v>35356072.86</v>
      </c>
      <c r="H38" s="21">
        <f t="shared" si="4"/>
        <v>8330759.77888827</v>
      </c>
      <c r="I38" s="49">
        <f t="shared" si="5"/>
        <v>0.19069269332820804</v>
      </c>
      <c r="J38" s="42">
        <v>119789.46237214337</v>
      </c>
      <c r="K38" s="23">
        <v>1672576.4980629666</v>
      </c>
      <c r="L38" s="24">
        <v>0</v>
      </c>
      <c r="M38" s="24">
        <f t="shared" si="6"/>
        <v>10123125.73932338</v>
      </c>
      <c r="N38" s="24">
        <v>1581606.8602720052</v>
      </c>
      <c r="O38" s="32">
        <f t="shared" si="7"/>
        <v>11704732.599595385</v>
      </c>
      <c r="Q38" s="34">
        <v>82</v>
      </c>
    </row>
    <row r="39" spans="1:17" ht="14.25">
      <c r="A39" s="22" t="s">
        <v>23</v>
      </c>
      <c r="B39" s="21">
        <v>8729</v>
      </c>
      <c r="C39" s="21">
        <v>31218855.86</v>
      </c>
      <c r="D39" s="21">
        <v>8749471.820775853</v>
      </c>
      <c r="E39" s="21">
        <v>1421265.985765343</v>
      </c>
      <c r="F39" s="21">
        <f t="shared" si="2"/>
        <v>41389593.6665412</v>
      </c>
      <c r="G39" s="21">
        <f t="shared" si="3"/>
        <v>31663400.02</v>
      </c>
      <c r="H39" s="21">
        <f t="shared" si="4"/>
        <v>9726193.646541197</v>
      </c>
      <c r="I39" s="49">
        <f t="shared" si="5"/>
        <v>0.2349912812602392</v>
      </c>
      <c r="J39" s="42">
        <v>75531.4622255474</v>
      </c>
      <c r="K39" s="23">
        <v>1969132.9060021304</v>
      </c>
      <c r="L39" s="24">
        <v>0</v>
      </c>
      <c r="M39" s="24">
        <f t="shared" si="6"/>
        <v>11770858.014768874</v>
      </c>
      <c r="N39" s="24">
        <v>2965492.924777145</v>
      </c>
      <c r="O39" s="32">
        <f t="shared" si="7"/>
        <v>14736350.939546019</v>
      </c>
      <c r="Q39" s="34">
        <v>86</v>
      </c>
    </row>
    <row r="40" spans="1:17" ht="14.25">
      <c r="A40" s="22" t="s">
        <v>24</v>
      </c>
      <c r="B40" s="21">
        <v>3574</v>
      </c>
      <c r="C40" s="21">
        <v>13695386.76</v>
      </c>
      <c r="D40" s="21">
        <v>8154646.439082581</v>
      </c>
      <c r="E40" s="21">
        <v>1431615.7199086223</v>
      </c>
      <c r="F40" s="21">
        <f t="shared" si="2"/>
        <v>23281648.9189912</v>
      </c>
      <c r="G40" s="21">
        <f t="shared" si="3"/>
        <v>12964256.120000001</v>
      </c>
      <c r="H40" s="21">
        <f t="shared" si="4"/>
        <v>10317392.7989912</v>
      </c>
      <c r="I40" s="49">
        <f t="shared" si="5"/>
        <v>0.44315558725632803</v>
      </c>
      <c r="J40" s="42">
        <v>651366.9902998356</v>
      </c>
      <c r="K40" s="23">
        <v>873246.8705944698</v>
      </c>
      <c r="L40" s="24">
        <v>0</v>
      </c>
      <c r="M40" s="24">
        <f t="shared" si="6"/>
        <v>11842006.659885505</v>
      </c>
      <c r="N40" s="24">
        <v>2363677.7233195193</v>
      </c>
      <c r="O40" s="32">
        <f t="shared" si="7"/>
        <v>14205684.383205025</v>
      </c>
      <c r="Q40" s="34">
        <v>90</v>
      </c>
    </row>
    <row r="41" spans="1:17" ht="14.25">
      <c r="A41" s="22" t="s">
        <v>276</v>
      </c>
      <c r="B41" s="21">
        <v>628208</v>
      </c>
      <c r="C41" s="21">
        <v>1877940700.8000002</v>
      </c>
      <c r="D41" s="21">
        <v>585527882.137947</v>
      </c>
      <c r="E41" s="21">
        <v>273358397.3529594</v>
      </c>
      <c r="F41" s="21">
        <f t="shared" si="2"/>
        <v>2736826980.290907</v>
      </c>
      <c r="G41" s="21">
        <f t="shared" si="3"/>
        <v>2278749135.04</v>
      </c>
      <c r="H41" s="21">
        <f t="shared" si="4"/>
        <v>458077845.25090694</v>
      </c>
      <c r="I41" s="49">
        <f t="shared" si="5"/>
        <v>0.16737552229268665</v>
      </c>
      <c r="J41" s="42">
        <v>33774997.09154531</v>
      </c>
      <c r="K41" s="23">
        <v>7236384.9592054635</v>
      </c>
      <c r="L41" s="24">
        <v>0</v>
      </c>
      <c r="M41" s="24">
        <f t="shared" si="6"/>
        <v>499089227.30165774</v>
      </c>
      <c r="N41" s="24">
        <v>-289177264.1356176</v>
      </c>
      <c r="O41" s="32">
        <f t="shared" si="7"/>
        <v>209911963.16604012</v>
      </c>
      <c r="Q41" s="34">
        <v>91</v>
      </c>
    </row>
    <row r="42" spans="1:17" ht="14.25">
      <c r="A42" s="22" t="s">
        <v>277</v>
      </c>
      <c r="B42" s="21">
        <v>214605</v>
      </c>
      <c r="C42" s="21">
        <v>677864146.6999999</v>
      </c>
      <c r="D42" s="21">
        <v>184175281.2096135</v>
      </c>
      <c r="E42" s="21">
        <v>99314096.92532566</v>
      </c>
      <c r="F42" s="21">
        <f t="shared" si="2"/>
        <v>961353524.834939</v>
      </c>
      <c r="G42" s="21">
        <f t="shared" si="3"/>
        <v>778453884.9</v>
      </c>
      <c r="H42" s="21">
        <f t="shared" si="4"/>
        <v>182899639.93493903</v>
      </c>
      <c r="I42" s="49">
        <f t="shared" si="5"/>
        <v>0.19025221753500332</v>
      </c>
      <c r="J42" s="42">
        <v>8671400.066649348</v>
      </c>
      <c r="K42" s="23">
        <v>6147177.200164773</v>
      </c>
      <c r="L42" s="24">
        <v>0</v>
      </c>
      <c r="M42" s="24">
        <f t="shared" si="6"/>
        <v>197718217.20175314</v>
      </c>
      <c r="N42" s="24">
        <v>-45527126.03033258</v>
      </c>
      <c r="O42" s="32">
        <f t="shared" si="7"/>
        <v>152191091.17142057</v>
      </c>
      <c r="Q42" s="34">
        <v>92</v>
      </c>
    </row>
    <row r="43" spans="1:17" ht="14.25">
      <c r="A43" s="22" t="s">
        <v>25</v>
      </c>
      <c r="B43" s="21">
        <v>2290</v>
      </c>
      <c r="C43" s="21">
        <v>8459056.72</v>
      </c>
      <c r="D43" s="21">
        <v>3552969.349170956</v>
      </c>
      <c r="E43" s="21">
        <v>1254372.235209134</v>
      </c>
      <c r="F43" s="21">
        <f t="shared" si="2"/>
        <v>13266398.304380089</v>
      </c>
      <c r="G43" s="21">
        <f t="shared" si="3"/>
        <v>8306700.2</v>
      </c>
      <c r="H43" s="21">
        <f t="shared" si="4"/>
        <v>4959698.104380089</v>
      </c>
      <c r="I43" s="49">
        <f t="shared" si="5"/>
        <v>0.37385415322126836</v>
      </c>
      <c r="J43" s="42">
        <v>52480.53038233149</v>
      </c>
      <c r="K43" s="23">
        <v>896890.1518233757</v>
      </c>
      <c r="L43" s="24">
        <v>0</v>
      </c>
      <c r="M43" s="24">
        <f t="shared" si="6"/>
        <v>5909068.786585796</v>
      </c>
      <c r="N43" s="24">
        <v>1768755.3812430778</v>
      </c>
      <c r="O43" s="32">
        <f t="shared" si="7"/>
        <v>7677824.167828874</v>
      </c>
      <c r="Q43" s="34">
        <v>97</v>
      </c>
    </row>
    <row r="44" spans="1:17" ht="14.25">
      <c r="A44" s="22" t="s">
        <v>26</v>
      </c>
      <c r="B44" s="21">
        <v>23915</v>
      </c>
      <c r="C44" s="21">
        <v>85187147.53</v>
      </c>
      <c r="D44" s="21">
        <v>27233939.063669838</v>
      </c>
      <c r="E44" s="21">
        <v>4018790.1215912057</v>
      </c>
      <c r="F44" s="21">
        <f t="shared" si="2"/>
        <v>116439876.71526104</v>
      </c>
      <c r="G44" s="21">
        <f t="shared" si="3"/>
        <v>86748792.7</v>
      </c>
      <c r="H44" s="21">
        <f t="shared" si="4"/>
        <v>29691084.01526104</v>
      </c>
      <c r="I44" s="49">
        <f t="shared" si="5"/>
        <v>0.2549906857756885</v>
      </c>
      <c r="J44" s="42">
        <v>297651.06727061234</v>
      </c>
      <c r="K44" s="23">
        <v>4774414.002409774</v>
      </c>
      <c r="L44" s="24">
        <v>130374.87329155674</v>
      </c>
      <c r="M44" s="24">
        <f t="shared" si="6"/>
        <v>34893523.958232984</v>
      </c>
      <c r="N44" s="24">
        <v>6186602.725224453</v>
      </c>
      <c r="O44" s="32">
        <f t="shared" si="7"/>
        <v>41080126.683457434</v>
      </c>
      <c r="Q44" s="34">
        <v>98</v>
      </c>
    </row>
    <row r="45" spans="1:17" ht="14.25">
      <c r="A45" s="22" t="s">
        <v>27</v>
      </c>
      <c r="B45" s="21">
        <v>1793</v>
      </c>
      <c r="C45" s="21">
        <v>6314583.83</v>
      </c>
      <c r="D45" s="21">
        <v>2276808.0166025385</v>
      </c>
      <c r="E45" s="21">
        <v>741319.2297543532</v>
      </c>
      <c r="F45" s="21">
        <f t="shared" si="2"/>
        <v>9332711.076356892</v>
      </c>
      <c r="G45" s="21">
        <f t="shared" si="3"/>
        <v>6503892.34</v>
      </c>
      <c r="H45" s="21">
        <f t="shared" si="4"/>
        <v>2828818.7363568917</v>
      </c>
      <c r="I45" s="49">
        <f t="shared" si="5"/>
        <v>0.30310793007653536</v>
      </c>
      <c r="J45" s="42">
        <v>68820.70396010115</v>
      </c>
      <c r="K45" s="23">
        <v>845479.2059274773</v>
      </c>
      <c r="L45" s="24">
        <v>0</v>
      </c>
      <c r="M45" s="24">
        <f t="shared" si="6"/>
        <v>3743118.64624447</v>
      </c>
      <c r="N45" s="24">
        <v>1048922.278794419</v>
      </c>
      <c r="O45" s="32">
        <f t="shared" si="7"/>
        <v>4792040.925038889</v>
      </c>
      <c r="Q45" s="34">
        <v>99</v>
      </c>
    </row>
    <row r="46" spans="1:17" ht="14.25">
      <c r="A46" s="22" t="s">
        <v>28</v>
      </c>
      <c r="B46" s="21">
        <v>10473</v>
      </c>
      <c r="C46" s="21">
        <v>37997062.44</v>
      </c>
      <c r="D46" s="21">
        <v>12957616.629492331</v>
      </c>
      <c r="E46" s="21">
        <v>2042879.9833096704</v>
      </c>
      <c r="F46" s="21">
        <f t="shared" si="2"/>
        <v>52997559.052802</v>
      </c>
      <c r="G46" s="21">
        <f t="shared" si="3"/>
        <v>37989550.74</v>
      </c>
      <c r="H46" s="21">
        <f t="shared" si="4"/>
        <v>15008008.312801994</v>
      </c>
      <c r="I46" s="49">
        <f t="shared" si="5"/>
        <v>0.28318301033165255</v>
      </c>
      <c r="J46" s="42">
        <v>389401.0217968755</v>
      </c>
      <c r="K46" s="23">
        <v>2868684.106434073</v>
      </c>
      <c r="L46" s="24">
        <v>13439.54740956436</v>
      </c>
      <c r="M46" s="24">
        <f t="shared" si="6"/>
        <v>18279532.988442507</v>
      </c>
      <c r="N46" s="24">
        <v>7260423.304640005</v>
      </c>
      <c r="O46" s="32">
        <f t="shared" si="7"/>
        <v>25539956.293082513</v>
      </c>
      <c r="Q46" s="34">
        <v>102</v>
      </c>
    </row>
    <row r="47" spans="1:17" ht="14.25">
      <c r="A47" s="22" t="s">
        <v>29</v>
      </c>
      <c r="B47" s="21">
        <v>2388</v>
      </c>
      <c r="C47" s="21">
        <v>8765337.69</v>
      </c>
      <c r="D47" s="21">
        <v>2893890.625474466</v>
      </c>
      <c r="E47" s="21">
        <v>480467.15033758036</v>
      </c>
      <c r="F47" s="21">
        <f t="shared" si="2"/>
        <v>12139695.465812046</v>
      </c>
      <c r="G47" s="21">
        <f t="shared" si="3"/>
        <v>8662183.44</v>
      </c>
      <c r="H47" s="21">
        <f t="shared" si="4"/>
        <v>3477512.0258120466</v>
      </c>
      <c r="I47" s="49">
        <f t="shared" si="5"/>
        <v>0.28645792932824854</v>
      </c>
      <c r="J47" s="42">
        <v>36304.88111805187</v>
      </c>
      <c r="K47" s="23">
        <v>772909.8963329149</v>
      </c>
      <c r="L47" s="24">
        <v>174169.76972972136</v>
      </c>
      <c r="M47" s="24">
        <f t="shared" si="6"/>
        <v>4460896.572992735</v>
      </c>
      <c r="N47" s="24">
        <v>2003274.238083721</v>
      </c>
      <c r="O47" s="32">
        <f t="shared" si="7"/>
        <v>6464170.811076456</v>
      </c>
      <c r="Q47" s="34">
        <v>103</v>
      </c>
    </row>
    <row r="48" spans="1:17" ht="14.25">
      <c r="A48" s="22" t="s">
        <v>30</v>
      </c>
      <c r="B48" s="21">
        <v>2422</v>
      </c>
      <c r="C48" s="21">
        <v>8468627.1</v>
      </c>
      <c r="D48" s="21">
        <v>5077923.602993159</v>
      </c>
      <c r="E48" s="21">
        <v>1437308.0149517457</v>
      </c>
      <c r="F48" s="21">
        <f t="shared" si="2"/>
        <v>14983858.717944903</v>
      </c>
      <c r="G48" s="21">
        <f t="shared" si="3"/>
        <v>8785514.36</v>
      </c>
      <c r="H48" s="21">
        <f t="shared" si="4"/>
        <v>6198344.357944904</v>
      </c>
      <c r="I48" s="49">
        <f t="shared" si="5"/>
        <v>0.4136680994276641</v>
      </c>
      <c r="J48" s="42">
        <v>2314906.667717216</v>
      </c>
      <c r="K48" s="23">
        <v>939240.8458610221</v>
      </c>
      <c r="L48" s="24">
        <v>0</v>
      </c>
      <c r="M48" s="24">
        <f t="shared" si="6"/>
        <v>9452491.871523142</v>
      </c>
      <c r="N48" s="24">
        <v>2166451.8628193107</v>
      </c>
      <c r="O48" s="32">
        <f t="shared" si="7"/>
        <v>11618943.734342452</v>
      </c>
      <c r="Q48" s="34">
        <v>105</v>
      </c>
    </row>
    <row r="49" spans="1:17" ht="14.25">
      <c r="A49" s="22" t="s">
        <v>278</v>
      </c>
      <c r="B49" s="21">
        <v>46463</v>
      </c>
      <c r="C49" s="21">
        <v>156543885.53</v>
      </c>
      <c r="D49" s="21">
        <v>52846101.274935834</v>
      </c>
      <c r="E49" s="21">
        <v>9808010.247853668</v>
      </c>
      <c r="F49" s="21">
        <f t="shared" si="2"/>
        <v>219197997.0527895</v>
      </c>
      <c r="G49" s="21">
        <f t="shared" si="3"/>
        <v>168538956.94</v>
      </c>
      <c r="H49" s="21">
        <f t="shared" si="4"/>
        <v>50659040.11278951</v>
      </c>
      <c r="I49" s="49">
        <f t="shared" si="5"/>
        <v>0.2311108714218282</v>
      </c>
      <c r="J49" s="42">
        <v>1459113.1724996038</v>
      </c>
      <c r="K49" s="23">
        <v>6426319.199326251</v>
      </c>
      <c r="L49" s="24">
        <v>0</v>
      </c>
      <c r="M49" s="24">
        <f t="shared" si="6"/>
        <v>58544472.48461537</v>
      </c>
      <c r="N49" s="24">
        <v>-5090426.198083311</v>
      </c>
      <c r="O49" s="32">
        <f t="shared" si="7"/>
        <v>53454046.28653206</v>
      </c>
      <c r="Q49" s="34">
        <v>106</v>
      </c>
    </row>
    <row r="50" spans="1:17" ht="14.25">
      <c r="A50" s="22" t="s">
        <v>279</v>
      </c>
      <c r="B50" s="21">
        <v>10667</v>
      </c>
      <c r="C50" s="21">
        <v>38896816.25</v>
      </c>
      <c r="D50" s="21">
        <v>12358325.310026517</v>
      </c>
      <c r="E50" s="21">
        <v>1819063.850322289</v>
      </c>
      <c r="F50" s="21">
        <f t="shared" si="2"/>
        <v>53074205.41034881</v>
      </c>
      <c r="G50" s="21">
        <f t="shared" si="3"/>
        <v>38693262.46</v>
      </c>
      <c r="H50" s="21">
        <f t="shared" si="4"/>
        <v>14380942.95034881</v>
      </c>
      <c r="I50" s="49">
        <f t="shared" si="5"/>
        <v>0.2709591757269098</v>
      </c>
      <c r="J50" s="42">
        <v>176164.3175634406</v>
      </c>
      <c r="K50" s="23">
        <v>2301900.1305520637</v>
      </c>
      <c r="L50" s="24">
        <v>0</v>
      </c>
      <c r="M50" s="24">
        <f t="shared" si="6"/>
        <v>16859007.398464315</v>
      </c>
      <c r="N50" s="24">
        <v>5999292.897097144</v>
      </c>
      <c r="O50" s="32">
        <f t="shared" si="7"/>
        <v>22858300.29556146</v>
      </c>
      <c r="Q50" s="34">
        <v>108</v>
      </c>
    </row>
    <row r="51" spans="1:17" ht="14.25">
      <c r="A51" s="22" t="s">
        <v>280</v>
      </c>
      <c r="B51" s="21">
        <v>68011</v>
      </c>
      <c r="C51" s="21">
        <v>238051605.2</v>
      </c>
      <c r="D51" s="21">
        <v>79174295.16621839</v>
      </c>
      <c r="E51" s="21">
        <v>14385475.833632618</v>
      </c>
      <c r="F51" s="21">
        <f t="shared" si="2"/>
        <v>331611376.19985104</v>
      </c>
      <c r="G51" s="21">
        <f t="shared" si="3"/>
        <v>246701741.18</v>
      </c>
      <c r="H51" s="21">
        <f t="shared" si="4"/>
        <v>84909635.01985103</v>
      </c>
      <c r="I51" s="49">
        <f t="shared" si="5"/>
        <v>0.2560516348772029</v>
      </c>
      <c r="J51" s="42">
        <v>2591828.184562117</v>
      </c>
      <c r="K51" s="23">
        <v>9643628.751571378</v>
      </c>
      <c r="L51" s="24">
        <v>0</v>
      </c>
      <c r="M51" s="24">
        <f t="shared" si="6"/>
        <v>97145091.95598452</v>
      </c>
      <c r="N51" s="24">
        <v>5850382.063570755</v>
      </c>
      <c r="O51" s="32">
        <f t="shared" si="7"/>
        <v>102995474.01955527</v>
      </c>
      <c r="Q51" s="34">
        <v>109</v>
      </c>
    </row>
    <row r="52" spans="1:17" ht="14.25">
      <c r="A52" s="22" t="s">
        <v>31</v>
      </c>
      <c r="B52" s="21">
        <v>19575</v>
      </c>
      <c r="C52" s="21">
        <v>67718179.14</v>
      </c>
      <c r="D52" s="21">
        <v>29869742.586687744</v>
      </c>
      <c r="E52" s="21">
        <v>4647878.904265679</v>
      </c>
      <c r="F52" s="21">
        <f t="shared" si="2"/>
        <v>102235800.63095343</v>
      </c>
      <c r="G52" s="21">
        <f t="shared" si="3"/>
        <v>71005963.5</v>
      </c>
      <c r="H52" s="21">
        <f t="shared" si="4"/>
        <v>31229837.13095343</v>
      </c>
      <c r="I52" s="49">
        <f t="shared" si="5"/>
        <v>0.3054687001834671</v>
      </c>
      <c r="J52" s="42">
        <v>651684.5881301253</v>
      </c>
      <c r="K52" s="23">
        <v>4400159.497728452</v>
      </c>
      <c r="L52" s="24">
        <v>0</v>
      </c>
      <c r="M52" s="24">
        <f t="shared" si="6"/>
        <v>36281681.21681201</v>
      </c>
      <c r="N52" s="24">
        <v>7761998.1802614685</v>
      </c>
      <c r="O52" s="32">
        <f t="shared" si="7"/>
        <v>44043679.39707348</v>
      </c>
      <c r="Q52" s="34">
        <v>111</v>
      </c>
    </row>
    <row r="53" spans="1:17" ht="14.25">
      <c r="A53" s="22" t="s">
        <v>32</v>
      </c>
      <c r="B53" s="21">
        <v>9663</v>
      </c>
      <c r="C53" s="21">
        <v>38330541.8</v>
      </c>
      <c r="D53" s="21">
        <v>12178860.256287072</v>
      </c>
      <c r="E53" s="21">
        <v>2598972.878261487</v>
      </c>
      <c r="F53" s="21">
        <f t="shared" si="2"/>
        <v>53108374.93454855</v>
      </c>
      <c r="G53" s="21">
        <f t="shared" si="3"/>
        <v>35051372.94</v>
      </c>
      <c r="H53" s="21">
        <f t="shared" si="4"/>
        <v>18057001.99454855</v>
      </c>
      <c r="I53" s="49">
        <f t="shared" si="5"/>
        <v>0.34000290946206196</v>
      </c>
      <c r="J53" s="42">
        <v>182908.5538352389</v>
      </c>
      <c r="K53" s="23">
        <v>1888774.3485982325</v>
      </c>
      <c r="L53" s="24">
        <v>0</v>
      </c>
      <c r="M53" s="24">
        <f t="shared" si="6"/>
        <v>20128684.89698202</v>
      </c>
      <c r="N53" s="24">
        <v>7773476.751792945</v>
      </c>
      <c r="O53" s="32">
        <f t="shared" si="7"/>
        <v>27902161.648774967</v>
      </c>
      <c r="Q53" s="34">
        <v>139</v>
      </c>
    </row>
    <row r="54" spans="1:17" ht="14.25">
      <c r="A54" s="22" t="s">
        <v>281</v>
      </c>
      <c r="B54" s="21">
        <v>21945</v>
      </c>
      <c r="C54" s="21">
        <v>76736492.87</v>
      </c>
      <c r="D54" s="21">
        <v>37009605.88889653</v>
      </c>
      <c r="E54" s="21">
        <v>4278148.3810384385</v>
      </c>
      <c r="F54" s="21">
        <f t="shared" si="2"/>
        <v>118024247.13993497</v>
      </c>
      <c r="G54" s="21">
        <f t="shared" si="3"/>
        <v>79602854.10000001</v>
      </c>
      <c r="H54" s="21">
        <f t="shared" si="4"/>
        <v>38421393.03993496</v>
      </c>
      <c r="I54" s="49">
        <f t="shared" si="5"/>
        <v>0.32553813280741195</v>
      </c>
      <c r="J54" s="42">
        <v>1150076.1806081908</v>
      </c>
      <c r="K54" s="23">
        <v>4413841.521444051</v>
      </c>
      <c r="L54" s="24">
        <v>-1233902.6637583973</v>
      </c>
      <c r="M54" s="24">
        <f t="shared" si="6"/>
        <v>42751408.07822881</v>
      </c>
      <c r="N54" s="24">
        <v>10127723.112675134</v>
      </c>
      <c r="O54" s="32">
        <f t="shared" si="7"/>
        <v>52879131.19090395</v>
      </c>
      <c r="Q54" s="34">
        <v>140</v>
      </c>
    </row>
    <row r="55" spans="1:17" ht="14.25">
      <c r="A55" s="22" t="s">
        <v>33</v>
      </c>
      <c r="B55" s="21">
        <v>6910</v>
      </c>
      <c r="C55" s="21">
        <v>24819554.929999996</v>
      </c>
      <c r="D55" s="21">
        <v>8655515.14370693</v>
      </c>
      <c r="E55" s="21">
        <v>1493739.777649502</v>
      </c>
      <c r="F55" s="21">
        <f t="shared" si="2"/>
        <v>34968809.851356424</v>
      </c>
      <c r="G55" s="21">
        <f t="shared" si="3"/>
        <v>25065195.8</v>
      </c>
      <c r="H55" s="21">
        <f t="shared" si="4"/>
        <v>9903614.051356424</v>
      </c>
      <c r="I55" s="49">
        <f t="shared" si="5"/>
        <v>0.28321278572116654</v>
      </c>
      <c r="J55" s="42">
        <v>174234.70029874524</v>
      </c>
      <c r="K55" s="23">
        <v>1614197.4869708777</v>
      </c>
      <c r="L55" s="24">
        <v>0</v>
      </c>
      <c r="M55" s="24">
        <f t="shared" si="6"/>
        <v>11692046.238626046</v>
      </c>
      <c r="N55" s="24">
        <v>3934181.302210374</v>
      </c>
      <c r="O55" s="32">
        <f t="shared" si="7"/>
        <v>15626227.54083642</v>
      </c>
      <c r="Q55" s="34">
        <v>142</v>
      </c>
    </row>
    <row r="56" spans="1:17" ht="14.25">
      <c r="A56" s="22" t="s">
        <v>282</v>
      </c>
      <c r="B56" s="21">
        <v>7207</v>
      </c>
      <c r="C56" s="21">
        <v>26430109.959999997</v>
      </c>
      <c r="D56" s="21">
        <v>9110652.5683639</v>
      </c>
      <c r="E56" s="21">
        <v>1670334.235654942</v>
      </c>
      <c r="F56" s="21">
        <f t="shared" si="2"/>
        <v>37211096.76401884</v>
      </c>
      <c r="G56" s="21">
        <f t="shared" si="3"/>
        <v>26142527.66</v>
      </c>
      <c r="H56" s="21">
        <f t="shared" si="4"/>
        <v>11068569.104018841</v>
      </c>
      <c r="I56" s="49">
        <f t="shared" si="5"/>
        <v>0.29745344981934424</v>
      </c>
      <c r="J56" s="42">
        <v>227611.6695371424</v>
      </c>
      <c r="K56" s="23">
        <v>2019021.317742268</v>
      </c>
      <c r="L56" s="24">
        <v>9391.581386484257</v>
      </c>
      <c r="M56" s="24">
        <f t="shared" si="6"/>
        <v>13324593.672684735</v>
      </c>
      <c r="N56" s="24">
        <v>4776212.629835295</v>
      </c>
      <c r="O56" s="32">
        <f t="shared" si="7"/>
        <v>18100806.30252003</v>
      </c>
      <c r="Q56" s="34">
        <v>143</v>
      </c>
    </row>
    <row r="57" spans="1:17" ht="14.25">
      <c r="A57" s="22" t="s">
        <v>34</v>
      </c>
      <c r="B57" s="21">
        <v>12159</v>
      </c>
      <c r="C57" s="21">
        <v>46224259.32999999</v>
      </c>
      <c r="D57" s="21">
        <v>15530868.092618715</v>
      </c>
      <c r="E57" s="21">
        <v>1527160.7056867543</v>
      </c>
      <c r="F57" s="21">
        <f t="shared" si="2"/>
        <v>63282288.12830546</v>
      </c>
      <c r="G57" s="21">
        <f t="shared" si="3"/>
        <v>44105313.42</v>
      </c>
      <c r="H57" s="21">
        <f t="shared" si="4"/>
        <v>19176974.708305456</v>
      </c>
      <c r="I57" s="49">
        <f t="shared" si="5"/>
        <v>0.3030385796010402</v>
      </c>
      <c r="J57" s="42">
        <v>164653.6052387603</v>
      </c>
      <c r="K57" s="23">
        <v>2756798.8033856037</v>
      </c>
      <c r="L57" s="24">
        <v>0</v>
      </c>
      <c r="M57" s="24">
        <f t="shared" si="6"/>
        <v>22098427.11692982</v>
      </c>
      <c r="N57" s="24">
        <v>7504927.143928893</v>
      </c>
      <c r="O57" s="32">
        <f t="shared" si="7"/>
        <v>29603354.260858715</v>
      </c>
      <c r="Q57" s="34">
        <v>145</v>
      </c>
    </row>
    <row r="58" spans="1:17" ht="14.25">
      <c r="A58" s="22" t="s">
        <v>283</v>
      </c>
      <c r="B58" s="21">
        <v>5336</v>
      </c>
      <c r="C58" s="21">
        <v>19694850.150000002</v>
      </c>
      <c r="D58" s="21">
        <v>11407358.60464429</v>
      </c>
      <c r="E58" s="21">
        <v>3053683.3430799255</v>
      </c>
      <c r="F58" s="21">
        <f t="shared" si="2"/>
        <v>34155892.097724214</v>
      </c>
      <c r="G58" s="21">
        <f t="shared" si="3"/>
        <v>19355699.68</v>
      </c>
      <c r="H58" s="21">
        <f t="shared" si="4"/>
        <v>14800192.417724214</v>
      </c>
      <c r="I58" s="49">
        <f t="shared" si="5"/>
        <v>0.4333130101061053</v>
      </c>
      <c r="J58" s="42">
        <v>2415863.2164409533</v>
      </c>
      <c r="K58" s="23">
        <v>1770821.5471695866</v>
      </c>
      <c r="L58" s="24">
        <v>0</v>
      </c>
      <c r="M58" s="24">
        <f t="shared" si="6"/>
        <v>18986877.181334756</v>
      </c>
      <c r="N58" s="24">
        <v>3127238.0984057854</v>
      </c>
      <c r="O58" s="32">
        <f t="shared" si="7"/>
        <v>22114115.279740542</v>
      </c>
      <c r="Q58" s="34">
        <v>146</v>
      </c>
    </row>
    <row r="59" spans="1:17" ht="14.25">
      <c r="A59" s="22" t="s">
        <v>284</v>
      </c>
      <c r="B59" s="21">
        <v>6804</v>
      </c>
      <c r="C59" s="21">
        <v>21178389.07</v>
      </c>
      <c r="D59" s="21">
        <v>8163662.146764508</v>
      </c>
      <c r="E59" s="21">
        <v>6599907.393589635</v>
      </c>
      <c r="F59" s="21">
        <f t="shared" si="2"/>
        <v>35941958.61035415</v>
      </c>
      <c r="G59" s="21">
        <f t="shared" si="3"/>
        <v>24680693.52</v>
      </c>
      <c r="H59" s="21">
        <f t="shared" si="4"/>
        <v>11261265.090354148</v>
      </c>
      <c r="I59" s="49">
        <f t="shared" si="5"/>
        <v>0.3133180696254546</v>
      </c>
      <c r="J59" s="42">
        <v>8036003.757358022</v>
      </c>
      <c r="K59" s="23">
        <v>2148503.6110260235</v>
      </c>
      <c r="L59" s="24">
        <v>0</v>
      </c>
      <c r="M59" s="24">
        <f t="shared" si="6"/>
        <v>21445772.458738193</v>
      </c>
      <c r="N59" s="24">
        <v>2146462.3856842155</v>
      </c>
      <c r="O59" s="32">
        <f t="shared" si="7"/>
        <v>23592234.844422407</v>
      </c>
      <c r="Q59" s="34">
        <v>148</v>
      </c>
    </row>
    <row r="60" spans="1:17" ht="14.25">
      <c r="A60" s="22" t="s">
        <v>285</v>
      </c>
      <c r="B60" s="21">
        <v>5541</v>
      </c>
      <c r="C60" s="21">
        <v>19831212.459999997</v>
      </c>
      <c r="D60" s="21">
        <v>5171044.838464289</v>
      </c>
      <c r="E60" s="21">
        <v>2035435.7758344077</v>
      </c>
      <c r="F60" s="21">
        <f t="shared" si="2"/>
        <v>27037693.074298695</v>
      </c>
      <c r="G60" s="21">
        <f t="shared" si="3"/>
        <v>20099312.580000002</v>
      </c>
      <c r="H60" s="21">
        <f t="shared" si="4"/>
        <v>6938380.494298693</v>
      </c>
      <c r="I60" s="49">
        <f t="shared" si="5"/>
        <v>0.2566188052816581</v>
      </c>
      <c r="J60" s="42">
        <v>36342.10418241108</v>
      </c>
      <c r="K60" s="23">
        <v>802217.2614034205</v>
      </c>
      <c r="L60" s="24">
        <v>0</v>
      </c>
      <c r="M60" s="24">
        <f t="shared" si="6"/>
        <v>7776939.859884525</v>
      </c>
      <c r="N60" s="24">
        <v>-636282.8046961443</v>
      </c>
      <c r="O60" s="32">
        <f t="shared" si="7"/>
        <v>7140657.05518838</v>
      </c>
      <c r="Q60" s="34">
        <v>149</v>
      </c>
    </row>
    <row r="61" spans="1:17" ht="14.25">
      <c r="A61" s="22" t="s">
        <v>286</v>
      </c>
      <c r="B61" s="21">
        <v>2123</v>
      </c>
      <c r="C61" s="21">
        <v>8403047.760000002</v>
      </c>
      <c r="D61" s="21">
        <v>3925728.169420898</v>
      </c>
      <c r="E61" s="21">
        <v>836486.8249541556</v>
      </c>
      <c r="F61" s="21">
        <f t="shared" si="2"/>
        <v>13165262.754375055</v>
      </c>
      <c r="G61" s="21">
        <f t="shared" si="3"/>
        <v>7700927.74</v>
      </c>
      <c r="H61" s="21">
        <f t="shared" si="4"/>
        <v>5464335.014375055</v>
      </c>
      <c r="I61" s="49">
        <f t="shared" si="5"/>
        <v>0.4150570418778127</v>
      </c>
      <c r="J61" s="42">
        <v>265745.67454092077</v>
      </c>
      <c r="K61" s="23">
        <v>830855.2909339186</v>
      </c>
      <c r="L61" s="24">
        <v>0</v>
      </c>
      <c r="M61" s="24">
        <f t="shared" si="6"/>
        <v>6560935.9798498945</v>
      </c>
      <c r="N61" s="24">
        <v>2211205.9763999996</v>
      </c>
      <c r="O61" s="32">
        <f t="shared" si="7"/>
        <v>8772141.956249895</v>
      </c>
      <c r="Q61" s="34">
        <v>151</v>
      </c>
    </row>
    <row r="62" spans="1:17" ht="14.25">
      <c r="A62" s="22" t="s">
        <v>287</v>
      </c>
      <c r="B62" s="21">
        <v>4785</v>
      </c>
      <c r="C62" s="21">
        <v>18257724.43</v>
      </c>
      <c r="D62" s="21">
        <v>6883360.617867097</v>
      </c>
      <c r="E62" s="21">
        <v>739076.0374608149</v>
      </c>
      <c r="F62" s="21">
        <f t="shared" si="2"/>
        <v>25880161.085327912</v>
      </c>
      <c r="G62" s="21">
        <f t="shared" si="3"/>
        <v>17357013.3</v>
      </c>
      <c r="H62" s="21">
        <f t="shared" si="4"/>
        <v>8523147.785327911</v>
      </c>
      <c r="I62" s="49">
        <f t="shared" si="5"/>
        <v>0.32933132669563986</v>
      </c>
      <c r="J62" s="42">
        <v>64096.01509910716</v>
      </c>
      <c r="K62" s="23">
        <v>1307198.140115921</v>
      </c>
      <c r="L62" s="24">
        <v>0</v>
      </c>
      <c r="M62" s="24">
        <f t="shared" si="6"/>
        <v>9894441.940542938</v>
      </c>
      <c r="N62" s="24">
        <v>3439266.2508502346</v>
      </c>
      <c r="O62" s="32">
        <f t="shared" si="7"/>
        <v>13333708.191393172</v>
      </c>
      <c r="Q62" s="34">
        <v>152</v>
      </c>
    </row>
    <row r="63" spans="1:17" ht="14.25">
      <c r="A63" s="22" t="s">
        <v>35</v>
      </c>
      <c r="B63" s="21">
        <v>27835</v>
      </c>
      <c r="C63" s="21">
        <v>96270573.89999999</v>
      </c>
      <c r="D63" s="21">
        <v>43999015.81326206</v>
      </c>
      <c r="E63" s="21">
        <v>6988257.360744636</v>
      </c>
      <c r="F63" s="21">
        <f t="shared" si="2"/>
        <v>147257847.07400668</v>
      </c>
      <c r="G63" s="21">
        <f t="shared" si="3"/>
        <v>100968122.3</v>
      </c>
      <c r="H63" s="21">
        <f t="shared" si="4"/>
        <v>46289724.77400668</v>
      </c>
      <c r="I63" s="49">
        <f t="shared" si="5"/>
        <v>0.31434470687828997</v>
      </c>
      <c r="J63" s="42">
        <v>1069439.6012097506</v>
      </c>
      <c r="K63" s="23">
        <v>4750474.479484816</v>
      </c>
      <c r="L63" s="24">
        <v>0</v>
      </c>
      <c r="M63" s="24">
        <f t="shared" si="6"/>
        <v>52109638.85470125</v>
      </c>
      <c r="N63" s="24">
        <v>5229692.35487202</v>
      </c>
      <c r="O63" s="32">
        <f t="shared" si="7"/>
        <v>57339331.20957327</v>
      </c>
      <c r="Q63" s="34">
        <v>153</v>
      </c>
    </row>
    <row r="64" spans="1:17" ht="14.25">
      <c r="A64" s="22" t="s">
        <v>36</v>
      </c>
      <c r="B64" s="21">
        <v>16853</v>
      </c>
      <c r="C64" s="21">
        <v>60100038.32</v>
      </c>
      <c r="D64" s="21">
        <v>17643490.412572313</v>
      </c>
      <c r="E64" s="21">
        <v>2864867.735399226</v>
      </c>
      <c r="F64" s="21">
        <f t="shared" si="2"/>
        <v>80608396.46797155</v>
      </c>
      <c r="G64" s="21">
        <f t="shared" si="3"/>
        <v>61132235.14</v>
      </c>
      <c r="H64" s="21">
        <f t="shared" si="4"/>
        <v>19476161.327971548</v>
      </c>
      <c r="I64" s="49">
        <f t="shared" si="5"/>
        <v>0.2416145486247216</v>
      </c>
      <c r="J64" s="42">
        <v>331738.9014431477</v>
      </c>
      <c r="K64" s="23">
        <v>2282335.843430325</v>
      </c>
      <c r="L64" s="24">
        <v>0</v>
      </c>
      <c r="M64" s="24">
        <f t="shared" si="6"/>
        <v>22090236.07284502</v>
      </c>
      <c r="N64" s="24">
        <v>4239677.421116097</v>
      </c>
      <c r="O64" s="32">
        <f t="shared" si="7"/>
        <v>26329913.49396112</v>
      </c>
      <c r="Q64" s="34">
        <v>165</v>
      </c>
    </row>
    <row r="65" spans="1:17" ht="14.25">
      <c r="A65" s="22" t="s">
        <v>37</v>
      </c>
      <c r="B65" s="21">
        <v>75514</v>
      </c>
      <c r="C65" s="21">
        <v>243044692.32</v>
      </c>
      <c r="D65" s="21">
        <v>101758208.05399354</v>
      </c>
      <c r="E65" s="21">
        <v>17399336.764874525</v>
      </c>
      <c r="F65" s="21">
        <f t="shared" si="2"/>
        <v>362202237.13886803</v>
      </c>
      <c r="G65" s="21">
        <f t="shared" si="3"/>
        <v>273917973.32</v>
      </c>
      <c r="H65" s="21">
        <f t="shared" si="4"/>
        <v>88284263.81886804</v>
      </c>
      <c r="I65" s="49">
        <f t="shared" si="5"/>
        <v>0.24374301085561745</v>
      </c>
      <c r="J65" s="42">
        <v>3402289.9690343584</v>
      </c>
      <c r="K65" s="23">
        <v>14301283.529022444</v>
      </c>
      <c r="L65" s="24">
        <v>0</v>
      </c>
      <c r="M65" s="24">
        <f t="shared" si="6"/>
        <v>105987837.31692484</v>
      </c>
      <c r="N65" s="24">
        <v>35549915.01955514</v>
      </c>
      <c r="O65" s="32">
        <f t="shared" si="7"/>
        <v>141537752.33647996</v>
      </c>
      <c r="Q65" s="34">
        <v>167</v>
      </c>
    </row>
    <row r="66" spans="1:17" ht="14.25">
      <c r="A66" s="22" t="s">
        <v>288</v>
      </c>
      <c r="B66" s="21">
        <v>5425</v>
      </c>
      <c r="C66" s="21">
        <v>20108783.61</v>
      </c>
      <c r="D66" s="21">
        <v>5447485.353166223</v>
      </c>
      <c r="E66" s="21">
        <v>875803.7702805393</v>
      </c>
      <c r="F66" s="21">
        <f t="shared" si="2"/>
        <v>26432072.733446762</v>
      </c>
      <c r="G66" s="21">
        <f t="shared" si="3"/>
        <v>19678536.5</v>
      </c>
      <c r="H66" s="21">
        <f t="shared" si="4"/>
        <v>6753536.233446762</v>
      </c>
      <c r="I66" s="49">
        <f t="shared" si="5"/>
        <v>0.2555053590216909</v>
      </c>
      <c r="J66" s="42">
        <v>125294.55144026004</v>
      </c>
      <c r="K66" s="23">
        <v>1416446.7421042933</v>
      </c>
      <c r="L66" s="24">
        <v>0</v>
      </c>
      <c r="M66" s="24">
        <f t="shared" si="6"/>
        <v>8295277.526991315</v>
      </c>
      <c r="N66" s="24">
        <v>2420748.9542087805</v>
      </c>
      <c r="O66" s="32">
        <f t="shared" si="7"/>
        <v>10716026.481200095</v>
      </c>
      <c r="Q66" s="34">
        <v>169</v>
      </c>
    </row>
    <row r="67" spans="1:17" ht="14.25">
      <c r="A67" s="22" t="s">
        <v>289</v>
      </c>
      <c r="B67" s="21">
        <v>5110</v>
      </c>
      <c r="C67" s="21">
        <v>17802548.810000002</v>
      </c>
      <c r="D67" s="21">
        <v>8053941.658397255</v>
      </c>
      <c r="E67" s="21">
        <v>1223070.554287483</v>
      </c>
      <c r="F67" s="21">
        <f t="shared" si="2"/>
        <v>27079561.02268474</v>
      </c>
      <c r="G67" s="21">
        <f t="shared" si="3"/>
        <v>18535911.8</v>
      </c>
      <c r="H67" s="21">
        <f t="shared" si="4"/>
        <v>8543649.222684741</v>
      </c>
      <c r="I67" s="49">
        <f t="shared" si="5"/>
        <v>0.3155017622157045</v>
      </c>
      <c r="J67" s="42">
        <v>115700.92480139105</v>
      </c>
      <c r="K67" s="23">
        <v>1288025.7476768428</v>
      </c>
      <c r="L67" s="24">
        <v>0</v>
      </c>
      <c r="M67" s="24">
        <f t="shared" si="6"/>
        <v>9947375.895162974</v>
      </c>
      <c r="N67" s="24">
        <v>2880187.9739970397</v>
      </c>
      <c r="O67" s="32">
        <f t="shared" si="7"/>
        <v>12827563.869160013</v>
      </c>
      <c r="Q67" s="34">
        <v>171</v>
      </c>
    </row>
    <row r="68" spans="1:17" ht="14.25">
      <c r="A68" s="22" t="s">
        <v>38</v>
      </c>
      <c r="B68" s="21">
        <v>4688</v>
      </c>
      <c r="C68" s="21">
        <v>17443149.77</v>
      </c>
      <c r="D68" s="21">
        <v>7672575.013020409</v>
      </c>
      <c r="E68" s="21">
        <v>1567556.6381052714</v>
      </c>
      <c r="F68" s="21">
        <f t="shared" si="2"/>
        <v>26683281.42112568</v>
      </c>
      <c r="G68" s="21">
        <f t="shared" si="3"/>
        <v>17005157.44</v>
      </c>
      <c r="H68" s="21">
        <f t="shared" si="4"/>
        <v>9678123.981125679</v>
      </c>
      <c r="I68" s="49">
        <f t="shared" si="5"/>
        <v>0.3627036655792761</v>
      </c>
      <c r="J68" s="42">
        <v>597806.5794900353</v>
      </c>
      <c r="K68" s="23">
        <v>1442150.992968605</v>
      </c>
      <c r="L68" s="24">
        <v>0</v>
      </c>
      <c r="M68" s="24">
        <f t="shared" si="6"/>
        <v>11718081.553584319</v>
      </c>
      <c r="N68" s="24">
        <v>3875639.5721485703</v>
      </c>
      <c r="O68" s="32">
        <f t="shared" si="7"/>
        <v>15593721.12573289</v>
      </c>
      <c r="Q68" s="34">
        <v>172</v>
      </c>
    </row>
    <row r="69" spans="1:17" ht="14.25">
      <c r="A69" s="22" t="s">
        <v>39</v>
      </c>
      <c r="B69" s="21">
        <v>5034</v>
      </c>
      <c r="C69" s="21">
        <v>18065246.13</v>
      </c>
      <c r="D69" s="21">
        <v>10519150.19771889</v>
      </c>
      <c r="E69" s="21">
        <v>2167151.7889365815</v>
      </c>
      <c r="F69" s="21">
        <f t="shared" si="2"/>
        <v>30751548.116655473</v>
      </c>
      <c r="G69" s="21">
        <f t="shared" si="3"/>
        <v>18260230.92</v>
      </c>
      <c r="H69" s="21">
        <f t="shared" si="4"/>
        <v>12491317.19665547</v>
      </c>
      <c r="I69" s="49">
        <f t="shared" si="5"/>
        <v>0.4062012471459932</v>
      </c>
      <c r="J69" s="42">
        <v>1864906.493227892</v>
      </c>
      <c r="K69" s="23">
        <v>2008279.1155447592</v>
      </c>
      <c r="L69" s="24">
        <v>0</v>
      </c>
      <c r="M69" s="24">
        <f t="shared" si="6"/>
        <v>16364502.805428121</v>
      </c>
      <c r="N69" s="24">
        <v>4676341.280420243</v>
      </c>
      <c r="O69" s="32">
        <f t="shared" si="7"/>
        <v>21040844.085848365</v>
      </c>
      <c r="Q69" s="34">
        <v>176</v>
      </c>
    </row>
    <row r="70" spans="1:17" ht="14.25">
      <c r="A70" s="22" t="s">
        <v>40</v>
      </c>
      <c r="B70" s="21">
        <v>1988</v>
      </c>
      <c r="C70" s="21">
        <v>7378560.819999999</v>
      </c>
      <c r="D70" s="21">
        <v>2297319.7284947787</v>
      </c>
      <c r="E70" s="21">
        <v>483347.90839892195</v>
      </c>
      <c r="F70" s="21">
        <f t="shared" si="2"/>
        <v>10159228.456893701</v>
      </c>
      <c r="G70" s="21">
        <f t="shared" si="3"/>
        <v>7211231.44</v>
      </c>
      <c r="H70" s="21">
        <f t="shared" si="4"/>
        <v>2947997.0168937007</v>
      </c>
      <c r="I70" s="49">
        <f t="shared" si="5"/>
        <v>0.29017922270399304</v>
      </c>
      <c r="J70" s="42">
        <v>70632.27086535198</v>
      </c>
      <c r="K70" s="23">
        <v>626523.1424795708</v>
      </c>
      <c r="L70" s="24">
        <v>82147.29714890847</v>
      </c>
      <c r="M70" s="24">
        <f t="shared" si="6"/>
        <v>3727299.7273875317</v>
      </c>
      <c r="N70" s="24">
        <v>1024943.6684800003</v>
      </c>
      <c r="O70" s="32">
        <f t="shared" si="7"/>
        <v>4752243.395867532</v>
      </c>
      <c r="Q70" s="34">
        <v>177</v>
      </c>
    </row>
    <row r="71" spans="1:17" ht="14.25">
      <c r="A71" s="22" t="s">
        <v>41</v>
      </c>
      <c r="B71" s="21">
        <v>6548</v>
      </c>
      <c r="C71" s="21">
        <v>24724693.21</v>
      </c>
      <c r="D71" s="21">
        <v>12158912.749932675</v>
      </c>
      <c r="E71" s="21">
        <v>1772308.6671480895</v>
      </c>
      <c r="F71" s="21">
        <f t="shared" si="2"/>
        <v>38655914.62708077</v>
      </c>
      <c r="G71" s="21">
        <f t="shared" si="3"/>
        <v>23752084.240000002</v>
      </c>
      <c r="H71" s="21">
        <f t="shared" si="4"/>
        <v>14903830.387080766</v>
      </c>
      <c r="I71" s="49">
        <f t="shared" si="5"/>
        <v>0.3855510995111663</v>
      </c>
      <c r="J71" s="42">
        <v>778200.4556173538</v>
      </c>
      <c r="K71" s="23">
        <v>1958411.055433532</v>
      </c>
      <c r="L71" s="24">
        <v>-455249.8017954231</v>
      </c>
      <c r="M71" s="24">
        <f t="shared" si="6"/>
        <v>17185192.096336227</v>
      </c>
      <c r="N71" s="24">
        <v>5072637.408716964</v>
      </c>
      <c r="O71" s="32">
        <f t="shared" si="7"/>
        <v>22257829.505053192</v>
      </c>
      <c r="Q71" s="34">
        <v>178</v>
      </c>
    </row>
    <row r="72" spans="1:17" ht="14.25">
      <c r="A72" s="22" t="s">
        <v>42</v>
      </c>
      <c r="B72" s="21">
        <v>137368</v>
      </c>
      <c r="C72" s="21">
        <v>438467778.18999994</v>
      </c>
      <c r="D72" s="21">
        <v>154112918.53941232</v>
      </c>
      <c r="E72" s="21">
        <v>30028867.908590015</v>
      </c>
      <c r="F72" s="21">
        <f t="shared" si="2"/>
        <v>622609564.6380023</v>
      </c>
      <c r="G72" s="21">
        <f t="shared" si="3"/>
        <v>498285935.84000003</v>
      </c>
      <c r="H72" s="21">
        <f t="shared" si="4"/>
        <v>124323628.79800224</v>
      </c>
      <c r="I72" s="49">
        <f t="shared" si="5"/>
        <v>0.1996815273313164</v>
      </c>
      <c r="J72" s="42">
        <v>5525390.342889669</v>
      </c>
      <c r="K72" s="23">
        <v>21889007.667139217</v>
      </c>
      <c r="L72" s="24">
        <v>0</v>
      </c>
      <c r="M72" s="24">
        <f t="shared" si="6"/>
        <v>151738026.80803114</v>
      </c>
      <c r="N72" s="24">
        <v>43108763.474432066</v>
      </c>
      <c r="O72" s="32">
        <f t="shared" si="7"/>
        <v>194846790.2824632</v>
      </c>
      <c r="Q72" s="34">
        <v>179</v>
      </c>
    </row>
    <row r="73" spans="1:17" ht="14.25">
      <c r="A73" s="22" t="s">
        <v>43</v>
      </c>
      <c r="B73" s="21">
        <v>1948</v>
      </c>
      <c r="C73" s="21">
        <v>7692263.93</v>
      </c>
      <c r="D73" s="21">
        <v>2351874.328450914</v>
      </c>
      <c r="E73" s="21">
        <v>444434.43774718564</v>
      </c>
      <c r="F73" s="21">
        <f t="shared" si="2"/>
        <v>10488572.6961981</v>
      </c>
      <c r="G73" s="21">
        <f t="shared" si="3"/>
        <v>7066136.24</v>
      </c>
      <c r="H73" s="21">
        <f t="shared" si="4"/>
        <v>3422436.4561981</v>
      </c>
      <c r="I73" s="49">
        <f t="shared" si="5"/>
        <v>0.32630144780697046</v>
      </c>
      <c r="J73" s="42">
        <v>41390.144685433144</v>
      </c>
      <c r="K73" s="23">
        <v>810904.3854923898</v>
      </c>
      <c r="L73" s="24">
        <v>48207.721334225476</v>
      </c>
      <c r="M73" s="24">
        <f t="shared" si="6"/>
        <v>4322938.707710149</v>
      </c>
      <c r="N73" s="24">
        <v>2015018.3128818606</v>
      </c>
      <c r="O73" s="32">
        <f t="shared" si="7"/>
        <v>6337957.02059201</v>
      </c>
      <c r="Q73" s="34">
        <v>181</v>
      </c>
    </row>
    <row r="74" spans="1:17" ht="14.25">
      <c r="A74" s="22" t="s">
        <v>290</v>
      </c>
      <c r="B74" s="21">
        <v>21542</v>
      </c>
      <c r="C74" s="21">
        <v>77923038.72</v>
      </c>
      <c r="D74" s="21">
        <v>33406015.063558593</v>
      </c>
      <c r="E74" s="21">
        <v>4546973.494072253</v>
      </c>
      <c r="F74" s="21">
        <f t="shared" si="2"/>
        <v>115876027.27763085</v>
      </c>
      <c r="G74" s="21">
        <f t="shared" si="3"/>
        <v>78141019.96000001</v>
      </c>
      <c r="H74" s="21">
        <f t="shared" si="4"/>
        <v>37735007.31763084</v>
      </c>
      <c r="I74" s="49">
        <f t="shared" si="5"/>
        <v>0.32564981907103535</v>
      </c>
      <c r="J74" s="42">
        <v>788253.1184006542</v>
      </c>
      <c r="K74" s="23">
        <v>4455272.828999169</v>
      </c>
      <c r="L74" s="24">
        <v>0</v>
      </c>
      <c r="M74" s="24">
        <f t="shared" si="6"/>
        <v>42978533.26503067</v>
      </c>
      <c r="N74" s="24">
        <v>2740284.2638628674</v>
      </c>
      <c r="O74" s="32">
        <f t="shared" si="7"/>
        <v>45718817.52889354</v>
      </c>
      <c r="Q74" s="34">
        <v>182</v>
      </c>
    </row>
    <row r="75" spans="1:17" ht="14.25">
      <c r="A75" s="22" t="s">
        <v>291</v>
      </c>
      <c r="B75" s="21">
        <v>40900</v>
      </c>
      <c r="C75" s="21">
        <v>130220483.61999999</v>
      </c>
      <c r="D75" s="21">
        <v>39229548.56380882</v>
      </c>
      <c r="E75" s="21">
        <v>7775821.788860645</v>
      </c>
      <c r="F75" s="21">
        <f t="shared" si="2"/>
        <v>177225853.97266945</v>
      </c>
      <c r="G75" s="21">
        <f t="shared" si="3"/>
        <v>148359842</v>
      </c>
      <c r="H75" s="21">
        <f t="shared" si="4"/>
        <v>28866011.972669452</v>
      </c>
      <c r="I75" s="49">
        <f t="shared" si="5"/>
        <v>0.16287698056244643</v>
      </c>
      <c r="J75" s="42">
        <v>495216.48316505726</v>
      </c>
      <c r="K75" s="23">
        <v>2141751.296283243</v>
      </c>
      <c r="L75" s="24">
        <v>0</v>
      </c>
      <c r="M75" s="24">
        <f t="shared" si="6"/>
        <v>31502979.752117753</v>
      </c>
      <c r="N75" s="24">
        <v>-5941635.8680219455</v>
      </c>
      <c r="O75" s="32">
        <f t="shared" si="7"/>
        <v>25561343.884095807</v>
      </c>
      <c r="Q75" s="34">
        <v>186</v>
      </c>
    </row>
    <row r="76" spans="1:17" ht="14.25">
      <c r="A76" s="22" t="s">
        <v>292</v>
      </c>
      <c r="B76" s="21">
        <v>32590</v>
      </c>
      <c r="C76" s="21">
        <v>114862414.32</v>
      </c>
      <c r="D76" s="21">
        <v>30125858.019188598</v>
      </c>
      <c r="E76" s="21">
        <v>5181430.535138322</v>
      </c>
      <c r="F76" s="21">
        <f t="shared" si="2"/>
        <v>150169702.87432688</v>
      </c>
      <c r="G76" s="21">
        <f t="shared" si="3"/>
        <v>118216314.2</v>
      </c>
      <c r="H76" s="21">
        <f t="shared" si="4"/>
        <v>31953388.67432688</v>
      </c>
      <c r="I76" s="49">
        <f t="shared" si="5"/>
        <v>0.21278185987401094</v>
      </c>
      <c r="J76" s="42">
        <v>481958.41255754814</v>
      </c>
      <c r="K76" s="23">
        <v>2350174.133088113</v>
      </c>
      <c r="L76" s="24">
        <v>0</v>
      </c>
      <c r="M76" s="24">
        <f t="shared" si="6"/>
        <v>34785521.21997254</v>
      </c>
      <c r="N76" s="24">
        <v>-3880229.6985046063</v>
      </c>
      <c r="O76" s="32">
        <f t="shared" si="7"/>
        <v>30905291.52146794</v>
      </c>
      <c r="Q76" s="34">
        <v>202</v>
      </c>
    </row>
    <row r="77" spans="1:17" ht="14.25">
      <c r="A77" s="22" t="s">
        <v>44</v>
      </c>
      <c r="B77" s="21">
        <v>3194</v>
      </c>
      <c r="C77" s="21">
        <v>11920758.72</v>
      </c>
      <c r="D77" s="21">
        <v>7440774.247017929</v>
      </c>
      <c r="E77" s="21">
        <v>1129004.5200188463</v>
      </c>
      <c r="F77" s="21">
        <f t="shared" si="2"/>
        <v>20490537.487036776</v>
      </c>
      <c r="G77" s="21">
        <f t="shared" si="3"/>
        <v>11585851.72</v>
      </c>
      <c r="H77" s="21">
        <f t="shared" si="4"/>
        <v>8904685.767036775</v>
      </c>
      <c r="I77" s="49">
        <f t="shared" si="5"/>
        <v>0.43457550943552725</v>
      </c>
      <c r="J77" s="42">
        <v>257533.3554442532</v>
      </c>
      <c r="K77" s="23">
        <v>755958.4174957968</v>
      </c>
      <c r="L77" s="24">
        <v>0</v>
      </c>
      <c r="M77" s="24">
        <f t="shared" si="6"/>
        <v>9918177.539976824</v>
      </c>
      <c r="N77" s="24">
        <v>3311760.140988236</v>
      </c>
      <c r="O77" s="32">
        <f t="shared" si="7"/>
        <v>13229937.68096506</v>
      </c>
      <c r="Q77" s="34">
        <v>204</v>
      </c>
    </row>
    <row r="78" spans="1:17" ht="14.25">
      <c r="A78" s="22" t="s">
        <v>293</v>
      </c>
      <c r="B78" s="21">
        <v>37622</v>
      </c>
      <c r="C78" s="21">
        <v>127990770.39999999</v>
      </c>
      <c r="D78" s="21">
        <v>54457500.440689355</v>
      </c>
      <c r="E78" s="21">
        <v>7970067.639268087</v>
      </c>
      <c r="F78" s="21">
        <f t="shared" si="2"/>
        <v>190418338.47995746</v>
      </c>
      <c r="G78" s="21">
        <f t="shared" si="3"/>
        <v>136469290.36</v>
      </c>
      <c r="H78" s="21">
        <f t="shared" si="4"/>
        <v>53949048.11995745</v>
      </c>
      <c r="I78" s="49">
        <f t="shared" si="5"/>
        <v>0.28331855298504177</v>
      </c>
      <c r="J78" s="42">
        <v>2282113.093342896</v>
      </c>
      <c r="K78" s="23">
        <v>7436975.304883066</v>
      </c>
      <c r="L78" s="24">
        <v>0</v>
      </c>
      <c r="M78" s="24">
        <f t="shared" si="6"/>
        <v>63668136.5181834</v>
      </c>
      <c r="N78" s="24">
        <v>15070589.09956573</v>
      </c>
      <c r="O78" s="32">
        <f t="shared" si="7"/>
        <v>78738725.61774912</v>
      </c>
      <c r="Q78" s="34">
        <v>205</v>
      </c>
    </row>
    <row r="79" spans="1:17" ht="14.25">
      <c r="A79" s="22" t="s">
        <v>45</v>
      </c>
      <c r="B79" s="21">
        <v>12621</v>
      </c>
      <c r="C79" s="21">
        <v>47229139.03</v>
      </c>
      <c r="D79" s="21">
        <v>14699447.127488352</v>
      </c>
      <c r="E79" s="21">
        <v>2287788.1237813174</v>
      </c>
      <c r="F79" s="21">
        <f aca="true" t="shared" si="8" ref="F79:F142">SUM(C79:E79)</f>
        <v>64216374.28126967</v>
      </c>
      <c r="G79" s="21">
        <f aca="true" t="shared" si="9" ref="G79:G142">$G$9*B79</f>
        <v>45781162.980000004</v>
      </c>
      <c r="H79" s="21">
        <f aca="true" t="shared" si="10" ref="H79:H142">F79-G79</f>
        <v>18435211.301269665</v>
      </c>
      <c r="I79" s="49">
        <f aca="true" t="shared" si="11" ref="I79:I142">H79/F79</f>
        <v>0.2870796040356137</v>
      </c>
      <c r="J79" s="42">
        <v>395697.6910762725</v>
      </c>
      <c r="K79" s="23">
        <v>3343014.616831395</v>
      </c>
      <c r="L79" s="24">
        <v>0</v>
      </c>
      <c r="M79" s="24">
        <f aca="true" t="shared" si="12" ref="M79:M142">H79+J79+K79+L79</f>
        <v>22173923.609177332</v>
      </c>
      <c r="N79" s="24">
        <v>8805038.211552007</v>
      </c>
      <c r="O79" s="32">
        <f t="shared" si="7"/>
        <v>30978961.820729338</v>
      </c>
      <c r="Q79" s="34">
        <v>208</v>
      </c>
    </row>
    <row r="80" spans="1:17" ht="14.25">
      <c r="A80" s="22" t="s">
        <v>46</v>
      </c>
      <c r="B80" s="21">
        <v>30607</v>
      </c>
      <c r="C80" s="21">
        <v>109682446.75999999</v>
      </c>
      <c r="D80" s="21">
        <v>31310874.672013976</v>
      </c>
      <c r="E80" s="21">
        <v>4267642.275584063</v>
      </c>
      <c r="F80" s="21">
        <f t="shared" si="8"/>
        <v>145260963.70759803</v>
      </c>
      <c r="G80" s="21">
        <f t="shared" si="9"/>
        <v>111023219.66</v>
      </c>
      <c r="H80" s="21">
        <f t="shared" si="10"/>
        <v>34237744.047598034</v>
      </c>
      <c r="I80" s="49">
        <f t="shared" si="11"/>
        <v>0.23569817502048687</v>
      </c>
      <c r="J80" s="42">
        <v>418978.51741149486</v>
      </c>
      <c r="K80" s="23">
        <v>5018818.321843889</v>
      </c>
      <c r="L80" s="24">
        <v>0</v>
      </c>
      <c r="M80" s="24">
        <f t="shared" si="12"/>
        <v>39675540.88685341</v>
      </c>
      <c r="N80" s="24">
        <v>2407831.7105942843</v>
      </c>
      <c r="O80" s="32">
        <f aca="true" t="shared" si="13" ref="O80:O143">M80+N80</f>
        <v>42083372.59744769</v>
      </c>
      <c r="Q80" s="34">
        <v>211</v>
      </c>
    </row>
    <row r="81" spans="1:17" ht="14.25">
      <c r="A81" s="22" t="s">
        <v>47</v>
      </c>
      <c r="B81" s="21">
        <v>5628</v>
      </c>
      <c r="C81" s="21">
        <v>20932415.93</v>
      </c>
      <c r="D81" s="21">
        <v>10318847.181055482</v>
      </c>
      <c r="E81" s="21">
        <v>1631303.0267997698</v>
      </c>
      <c r="F81" s="21">
        <f t="shared" si="8"/>
        <v>32882566.13785525</v>
      </c>
      <c r="G81" s="21">
        <f t="shared" si="9"/>
        <v>20414894.64</v>
      </c>
      <c r="H81" s="21">
        <f t="shared" si="10"/>
        <v>12467671.49785525</v>
      </c>
      <c r="I81" s="49">
        <f t="shared" si="11"/>
        <v>0.3791574977934021</v>
      </c>
      <c r="J81" s="42">
        <v>817123.6905043313</v>
      </c>
      <c r="K81" s="23">
        <v>1927659.9179441144</v>
      </c>
      <c r="L81" s="24">
        <v>0</v>
      </c>
      <c r="M81" s="24">
        <f t="shared" si="12"/>
        <v>15212455.106303696</v>
      </c>
      <c r="N81" s="24">
        <v>3962987.892112003</v>
      </c>
      <c r="O81" s="32">
        <f t="shared" si="13"/>
        <v>19175442.998415697</v>
      </c>
      <c r="Q81" s="34">
        <v>213</v>
      </c>
    </row>
    <row r="82" spans="1:17" ht="14.25">
      <c r="A82" s="22" t="s">
        <v>48</v>
      </c>
      <c r="B82" s="21">
        <v>11769</v>
      </c>
      <c r="C82" s="21">
        <v>40686022.42</v>
      </c>
      <c r="D82" s="21">
        <v>14633592.031355271</v>
      </c>
      <c r="E82" s="21">
        <v>2391997.0924491934</v>
      </c>
      <c r="F82" s="21">
        <f t="shared" si="8"/>
        <v>57711611.54380447</v>
      </c>
      <c r="G82" s="21">
        <f t="shared" si="9"/>
        <v>42690635.22</v>
      </c>
      <c r="H82" s="21">
        <f t="shared" si="10"/>
        <v>15020976.323804468</v>
      </c>
      <c r="I82" s="49">
        <f t="shared" si="11"/>
        <v>0.26027650107124795</v>
      </c>
      <c r="J82" s="42">
        <v>517313.5741109202</v>
      </c>
      <c r="K82" s="23">
        <v>3863307.5678569106</v>
      </c>
      <c r="L82" s="24">
        <v>0</v>
      </c>
      <c r="M82" s="24">
        <f t="shared" si="12"/>
        <v>19401597.465772297</v>
      </c>
      <c r="N82" s="24">
        <v>7056201.372777674</v>
      </c>
      <c r="O82" s="32">
        <f t="shared" si="13"/>
        <v>26457798.83854997</v>
      </c>
      <c r="Q82" s="34">
        <v>214</v>
      </c>
    </row>
    <row r="83" spans="1:17" ht="14.25">
      <c r="A83" s="22" t="s">
        <v>49</v>
      </c>
      <c r="B83" s="21">
        <v>1462</v>
      </c>
      <c r="C83" s="21">
        <v>5647706.36</v>
      </c>
      <c r="D83" s="21">
        <v>2723676.882387515</v>
      </c>
      <c r="E83" s="21">
        <v>603225.1680893828</v>
      </c>
      <c r="F83" s="21">
        <f t="shared" si="8"/>
        <v>8974608.410476899</v>
      </c>
      <c r="G83" s="21">
        <f t="shared" si="9"/>
        <v>5303229.5600000005</v>
      </c>
      <c r="H83" s="21">
        <f t="shared" si="10"/>
        <v>3671378.8504768983</v>
      </c>
      <c r="I83" s="49">
        <f t="shared" si="11"/>
        <v>0.4090851302426694</v>
      </c>
      <c r="J83" s="42">
        <v>326808.25084471697</v>
      </c>
      <c r="K83" s="23">
        <v>554274.3351895307</v>
      </c>
      <c r="L83" s="24">
        <v>261365.79026237782</v>
      </c>
      <c r="M83" s="24">
        <f t="shared" si="12"/>
        <v>4813827.226773524</v>
      </c>
      <c r="N83" s="24">
        <v>1434874.7738171432</v>
      </c>
      <c r="O83" s="32">
        <f t="shared" si="13"/>
        <v>6248702.000590667</v>
      </c>
      <c r="Q83" s="34">
        <v>216</v>
      </c>
    </row>
    <row r="84" spans="1:17" ht="14.25">
      <c r="A84" s="22" t="s">
        <v>50</v>
      </c>
      <c r="B84" s="21">
        <v>5590</v>
      </c>
      <c r="C84" s="21">
        <v>20636592.83</v>
      </c>
      <c r="D84" s="21">
        <v>6730226.499069017</v>
      </c>
      <c r="E84" s="21">
        <v>1122199.948814767</v>
      </c>
      <c r="F84" s="21">
        <f t="shared" si="8"/>
        <v>28489019.277883783</v>
      </c>
      <c r="G84" s="21">
        <f t="shared" si="9"/>
        <v>20277054.2</v>
      </c>
      <c r="H84" s="21">
        <f t="shared" si="10"/>
        <v>8211965.077883784</v>
      </c>
      <c r="I84" s="49">
        <f t="shared" si="11"/>
        <v>0.2882501850198398</v>
      </c>
      <c r="J84" s="42">
        <v>195109.70834451148</v>
      </c>
      <c r="K84" s="23">
        <v>1271627.9672703363</v>
      </c>
      <c r="L84" s="24">
        <v>0</v>
      </c>
      <c r="M84" s="24">
        <f t="shared" si="12"/>
        <v>9678702.753498632</v>
      </c>
      <c r="N84" s="24">
        <v>3958367.3410965865</v>
      </c>
      <c r="O84" s="32">
        <f t="shared" si="13"/>
        <v>13637070.09459522</v>
      </c>
      <c r="Q84" s="34">
        <v>217</v>
      </c>
    </row>
    <row r="85" spans="1:17" ht="14.25">
      <c r="A85" s="22" t="s">
        <v>294</v>
      </c>
      <c r="B85" s="21">
        <v>1369</v>
      </c>
      <c r="C85" s="21">
        <v>5286198.379999999</v>
      </c>
      <c r="D85" s="21">
        <v>2449688.0296122166</v>
      </c>
      <c r="E85" s="21">
        <v>311686.8825105849</v>
      </c>
      <c r="F85" s="21">
        <f t="shared" si="8"/>
        <v>8047573.292122801</v>
      </c>
      <c r="G85" s="21">
        <f t="shared" si="9"/>
        <v>4965883.22</v>
      </c>
      <c r="H85" s="21">
        <f t="shared" si="10"/>
        <v>3081690.072122801</v>
      </c>
      <c r="I85" s="49">
        <f t="shared" si="11"/>
        <v>0.3829340796609146</v>
      </c>
      <c r="J85" s="42">
        <v>48303.11282531153</v>
      </c>
      <c r="K85" s="23">
        <v>591524.8695345335</v>
      </c>
      <c r="L85" s="24">
        <v>0</v>
      </c>
      <c r="M85" s="24">
        <f t="shared" si="12"/>
        <v>3721518.0544826463</v>
      </c>
      <c r="N85" s="24">
        <v>1344480.7510800008</v>
      </c>
      <c r="O85" s="32">
        <f t="shared" si="13"/>
        <v>5065998.805562647</v>
      </c>
      <c r="Q85" s="34">
        <v>218</v>
      </c>
    </row>
    <row r="86" spans="1:17" ht="14.25">
      <c r="A86" s="22" t="s">
        <v>295</v>
      </c>
      <c r="B86" s="21">
        <v>8969</v>
      </c>
      <c r="C86" s="21">
        <v>32433436.269999996</v>
      </c>
      <c r="D86" s="21">
        <v>10452737.858932856</v>
      </c>
      <c r="E86" s="21">
        <v>2257228.1197944526</v>
      </c>
      <c r="F86" s="21">
        <f t="shared" si="8"/>
        <v>45143402.2487273</v>
      </c>
      <c r="G86" s="21">
        <f t="shared" si="9"/>
        <v>32533971.220000003</v>
      </c>
      <c r="H86" s="21">
        <f t="shared" si="10"/>
        <v>12609431.028727297</v>
      </c>
      <c r="I86" s="49">
        <f t="shared" si="11"/>
        <v>0.2793194664250807</v>
      </c>
      <c r="J86" s="42">
        <v>199183.6954691431</v>
      </c>
      <c r="K86" s="23">
        <v>1365141.6608846942</v>
      </c>
      <c r="L86" s="24">
        <v>0</v>
      </c>
      <c r="M86" s="24">
        <f t="shared" si="12"/>
        <v>14173756.385081135</v>
      </c>
      <c r="N86" s="24">
        <v>3961221.0505677084</v>
      </c>
      <c r="O86" s="32">
        <f t="shared" si="13"/>
        <v>18134977.435648844</v>
      </c>
      <c r="Q86" s="34">
        <v>224</v>
      </c>
    </row>
    <row r="87" spans="1:17" ht="14.25">
      <c r="A87" s="22" t="s">
        <v>51</v>
      </c>
      <c r="B87" s="21">
        <v>4268</v>
      </c>
      <c r="C87" s="21">
        <v>16197501.97</v>
      </c>
      <c r="D87" s="21">
        <v>6229470.793562982</v>
      </c>
      <c r="E87" s="21">
        <v>1418473.8076292106</v>
      </c>
      <c r="F87" s="21">
        <f t="shared" si="8"/>
        <v>23845446.571192194</v>
      </c>
      <c r="G87" s="21">
        <f t="shared" si="9"/>
        <v>15481657.84</v>
      </c>
      <c r="H87" s="21">
        <f t="shared" si="10"/>
        <v>8363788.731192194</v>
      </c>
      <c r="I87" s="49">
        <f t="shared" si="11"/>
        <v>0.35074993065118476</v>
      </c>
      <c r="J87" s="42">
        <v>996945.4853697142</v>
      </c>
      <c r="K87" s="23">
        <v>1317812.7723430053</v>
      </c>
      <c r="L87" s="24">
        <v>796036.4929907938</v>
      </c>
      <c r="M87" s="24">
        <f t="shared" si="12"/>
        <v>11474583.481895708</v>
      </c>
      <c r="N87" s="24">
        <v>3923174.398312002</v>
      </c>
      <c r="O87" s="32">
        <f t="shared" si="13"/>
        <v>15397757.88020771</v>
      </c>
      <c r="Q87" s="34">
        <v>226</v>
      </c>
    </row>
    <row r="88" spans="1:17" ht="14.25">
      <c r="A88" s="22" t="s">
        <v>52</v>
      </c>
      <c r="B88" s="21">
        <v>2475</v>
      </c>
      <c r="C88" s="21">
        <v>9191595.43</v>
      </c>
      <c r="D88" s="21">
        <v>3379276.145115478</v>
      </c>
      <c r="E88" s="21">
        <v>806721.5356005422</v>
      </c>
      <c r="F88" s="21">
        <f t="shared" si="8"/>
        <v>13377593.11071602</v>
      </c>
      <c r="G88" s="21">
        <f t="shared" si="9"/>
        <v>8977765.5</v>
      </c>
      <c r="H88" s="21">
        <f t="shared" si="10"/>
        <v>4399827.610716021</v>
      </c>
      <c r="I88" s="49">
        <f t="shared" si="11"/>
        <v>0.3288953083190706</v>
      </c>
      <c r="J88" s="42">
        <v>365317.8174686852</v>
      </c>
      <c r="K88" s="23">
        <v>1097760.0417480818</v>
      </c>
      <c r="L88" s="24">
        <v>222552.61118459885</v>
      </c>
      <c r="M88" s="24">
        <f t="shared" si="12"/>
        <v>6085458.081117386</v>
      </c>
      <c r="N88" s="24">
        <v>2586625.7243463304</v>
      </c>
      <c r="O88" s="32">
        <f t="shared" si="13"/>
        <v>8672083.805463716</v>
      </c>
      <c r="Q88" s="34">
        <v>230</v>
      </c>
    </row>
    <row r="89" spans="1:17" ht="14.25">
      <c r="A89" s="22" t="s">
        <v>296</v>
      </c>
      <c r="B89" s="21">
        <v>1285</v>
      </c>
      <c r="C89" s="21">
        <v>4300882.02</v>
      </c>
      <c r="D89" s="21">
        <v>1853154.9645504127</v>
      </c>
      <c r="E89" s="21">
        <v>485329.4998481684</v>
      </c>
      <c r="F89" s="21">
        <f t="shared" si="8"/>
        <v>6639366.484398581</v>
      </c>
      <c r="G89" s="21">
        <f t="shared" si="9"/>
        <v>4661183.3</v>
      </c>
      <c r="H89" s="21">
        <f t="shared" si="10"/>
        <v>1978183.1843985813</v>
      </c>
      <c r="I89" s="49">
        <f t="shared" si="11"/>
        <v>0.297947581150549</v>
      </c>
      <c r="J89" s="42">
        <v>146677.12700341037</v>
      </c>
      <c r="K89" s="23">
        <v>310000.51190863276</v>
      </c>
      <c r="L89" s="24">
        <v>0</v>
      </c>
      <c r="M89" s="24">
        <f t="shared" si="12"/>
        <v>2434860.8233106243</v>
      </c>
      <c r="N89" s="24">
        <v>-151145.38742204043</v>
      </c>
      <c r="O89" s="32">
        <f t="shared" si="13"/>
        <v>2283715.435888584</v>
      </c>
      <c r="Q89" s="34">
        <v>231</v>
      </c>
    </row>
    <row r="90" spans="1:17" ht="14.25">
      <c r="A90" s="22" t="s">
        <v>53</v>
      </c>
      <c r="B90" s="21">
        <v>13875</v>
      </c>
      <c r="C90" s="21">
        <v>49930043.06</v>
      </c>
      <c r="D90" s="21">
        <v>22136151.133337013</v>
      </c>
      <c r="E90" s="21">
        <v>3068625.516826882</v>
      </c>
      <c r="F90" s="21">
        <f t="shared" si="8"/>
        <v>75134819.7101639</v>
      </c>
      <c r="G90" s="21">
        <f t="shared" si="9"/>
        <v>50329897.5</v>
      </c>
      <c r="H90" s="21">
        <f t="shared" si="10"/>
        <v>24804922.210163906</v>
      </c>
      <c r="I90" s="49">
        <f t="shared" si="11"/>
        <v>0.3301388398328506</v>
      </c>
      <c r="J90" s="42">
        <v>507351.5175439555</v>
      </c>
      <c r="K90" s="23">
        <v>3822103.905636833</v>
      </c>
      <c r="L90" s="24">
        <v>0</v>
      </c>
      <c r="M90" s="24">
        <f t="shared" si="12"/>
        <v>29134377.633344695</v>
      </c>
      <c r="N90" s="24">
        <v>10347257.961254552</v>
      </c>
      <c r="O90" s="32">
        <f t="shared" si="13"/>
        <v>39481635.59459925</v>
      </c>
      <c r="Q90" s="34">
        <v>232</v>
      </c>
    </row>
    <row r="91" spans="1:17" ht="14.25">
      <c r="A91" s="22" t="s">
        <v>54</v>
      </c>
      <c r="B91" s="21">
        <v>16784</v>
      </c>
      <c r="C91" s="21">
        <v>64414811.53999999</v>
      </c>
      <c r="D91" s="21">
        <v>26187208.2952112</v>
      </c>
      <c r="E91" s="21">
        <v>3132475.230953778</v>
      </c>
      <c r="F91" s="21">
        <f t="shared" si="8"/>
        <v>93734495.06616497</v>
      </c>
      <c r="G91" s="21">
        <f t="shared" si="9"/>
        <v>60881945.92</v>
      </c>
      <c r="H91" s="21">
        <f t="shared" si="10"/>
        <v>32852549.14616497</v>
      </c>
      <c r="I91" s="49">
        <f t="shared" si="11"/>
        <v>0.3504851562167709</v>
      </c>
      <c r="J91" s="42">
        <v>703718.5097482622</v>
      </c>
      <c r="K91" s="23">
        <v>4189100.232037151</v>
      </c>
      <c r="L91" s="24">
        <v>0</v>
      </c>
      <c r="M91" s="24">
        <f t="shared" si="12"/>
        <v>37745367.88795038</v>
      </c>
      <c r="N91" s="24">
        <v>11689366.881644139</v>
      </c>
      <c r="O91" s="32">
        <f t="shared" si="13"/>
        <v>49434734.76959452</v>
      </c>
      <c r="Q91" s="34">
        <v>233</v>
      </c>
    </row>
    <row r="92" spans="1:17" ht="14.25">
      <c r="A92" s="22" t="s">
        <v>297</v>
      </c>
      <c r="B92" s="21">
        <v>9486</v>
      </c>
      <c r="C92" s="21">
        <v>34815157.27</v>
      </c>
      <c r="D92" s="21">
        <v>7424756.929778315</v>
      </c>
      <c r="E92" s="21">
        <v>2707405.387110488</v>
      </c>
      <c r="F92" s="21">
        <f t="shared" si="8"/>
        <v>44947319.586888805</v>
      </c>
      <c r="G92" s="21">
        <f t="shared" si="9"/>
        <v>34409326.68</v>
      </c>
      <c r="H92" s="21">
        <f t="shared" si="10"/>
        <v>10537992.906888805</v>
      </c>
      <c r="I92" s="49">
        <f t="shared" si="11"/>
        <v>0.23445208754923735</v>
      </c>
      <c r="J92" s="42">
        <v>101702.73345792656</v>
      </c>
      <c r="K92" s="23">
        <v>-690234.8510178991</v>
      </c>
      <c r="L92" s="24">
        <v>0</v>
      </c>
      <c r="M92" s="24">
        <f t="shared" si="12"/>
        <v>9949460.789328832</v>
      </c>
      <c r="N92" s="24">
        <v>-12942493.073080275</v>
      </c>
      <c r="O92" s="32">
        <f t="shared" si="13"/>
        <v>-2993032.283751443</v>
      </c>
      <c r="Q92" s="34">
        <v>235</v>
      </c>
    </row>
    <row r="93" spans="1:17" ht="14.25">
      <c r="A93" s="22" t="s">
        <v>298</v>
      </c>
      <c r="B93" s="21">
        <v>4305</v>
      </c>
      <c r="C93" s="21">
        <v>15685861.179999998</v>
      </c>
      <c r="D93" s="21">
        <v>4993053.383771615</v>
      </c>
      <c r="E93" s="21">
        <v>761954.2385955242</v>
      </c>
      <c r="F93" s="21">
        <f t="shared" si="8"/>
        <v>21440868.802367136</v>
      </c>
      <c r="G93" s="21">
        <f t="shared" si="9"/>
        <v>15615870.9</v>
      </c>
      <c r="H93" s="21">
        <f t="shared" si="10"/>
        <v>5824997.9023671355</v>
      </c>
      <c r="I93" s="49">
        <f t="shared" si="11"/>
        <v>0.2716773259544426</v>
      </c>
      <c r="J93" s="42">
        <v>237709.61971144986</v>
      </c>
      <c r="K93" s="23">
        <v>1129054.5329502274</v>
      </c>
      <c r="L93" s="24">
        <v>0</v>
      </c>
      <c r="M93" s="24">
        <f t="shared" si="12"/>
        <v>7191762.055028813</v>
      </c>
      <c r="N93" s="24">
        <v>2343773.3757767463</v>
      </c>
      <c r="O93" s="32">
        <f t="shared" si="13"/>
        <v>9535535.43080556</v>
      </c>
      <c r="Q93" s="34">
        <v>236</v>
      </c>
    </row>
    <row r="94" spans="1:17" ht="14.25">
      <c r="A94" s="22" t="s">
        <v>55</v>
      </c>
      <c r="B94" s="21">
        <v>2379</v>
      </c>
      <c r="C94" s="21">
        <v>8561286.68</v>
      </c>
      <c r="D94" s="21">
        <v>4226335.983359565</v>
      </c>
      <c r="E94" s="21">
        <v>728419.5907868617</v>
      </c>
      <c r="F94" s="21">
        <f t="shared" si="8"/>
        <v>13516042.254146425</v>
      </c>
      <c r="G94" s="21">
        <f t="shared" si="9"/>
        <v>8629537.02</v>
      </c>
      <c r="H94" s="21">
        <f t="shared" si="10"/>
        <v>4886505.2341464255</v>
      </c>
      <c r="I94" s="49">
        <f t="shared" si="11"/>
        <v>0.36153373467350275</v>
      </c>
      <c r="J94" s="42">
        <v>890640.8454417074</v>
      </c>
      <c r="K94" s="23">
        <v>595601.8496937449</v>
      </c>
      <c r="L94" s="24">
        <v>35638.12881068795</v>
      </c>
      <c r="M94" s="24">
        <f t="shared" si="12"/>
        <v>6408386.058092565</v>
      </c>
      <c r="N94" s="24">
        <v>1646438.4186953856</v>
      </c>
      <c r="O94" s="32">
        <f t="shared" si="13"/>
        <v>8054824.476787951</v>
      </c>
      <c r="Q94" s="34">
        <v>239</v>
      </c>
    </row>
    <row r="95" spans="1:17" ht="14.25">
      <c r="A95" s="22" t="s">
        <v>56</v>
      </c>
      <c r="B95" s="21">
        <v>21758</v>
      </c>
      <c r="C95" s="21">
        <v>75771785.34</v>
      </c>
      <c r="D95" s="21">
        <v>33977021.12678393</v>
      </c>
      <c r="E95" s="21">
        <v>5419240.049363392</v>
      </c>
      <c r="F95" s="21">
        <f t="shared" si="8"/>
        <v>115168046.51614733</v>
      </c>
      <c r="G95" s="21">
        <f t="shared" si="9"/>
        <v>78924534.04</v>
      </c>
      <c r="H95" s="21">
        <f t="shared" si="10"/>
        <v>36243512.476147324</v>
      </c>
      <c r="I95" s="49">
        <f t="shared" si="11"/>
        <v>0.31470111348173074</v>
      </c>
      <c r="J95" s="42">
        <v>1105798.4061390643</v>
      </c>
      <c r="K95" s="23">
        <v>2880356.4053933704</v>
      </c>
      <c r="L95" s="24">
        <v>0</v>
      </c>
      <c r="M95" s="24">
        <f t="shared" si="12"/>
        <v>40229667.287679754</v>
      </c>
      <c r="N95" s="24">
        <v>4874987.8172385935</v>
      </c>
      <c r="O95" s="32">
        <f t="shared" si="13"/>
        <v>45104655.104918346</v>
      </c>
      <c r="Q95" s="34">
        <v>240</v>
      </c>
    </row>
    <row r="96" spans="1:17" ht="14.25">
      <c r="A96" s="22" t="s">
        <v>57</v>
      </c>
      <c r="B96" s="21">
        <v>8388</v>
      </c>
      <c r="C96" s="21">
        <v>29828525.98</v>
      </c>
      <c r="D96" s="21">
        <v>9245387.513477746</v>
      </c>
      <c r="E96" s="21">
        <v>1455996.6698134062</v>
      </c>
      <c r="F96" s="21">
        <f t="shared" si="8"/>
        <v>40529910.16329116</v>
      </c>
      <c r="G96" s="21">
        <f t="shared" si="9"/>
        <v>30426463.44</v>
      </c>
      <c r="H96" s="21">
        <f t="shared" si="10"/>
        <v>10103446.723291155</v>
      </c>
      <c r="I96" s="49">
        <f t="shared" si="11"/>
        <v>0.24928371868048382</v>
      </c>
      <c r="J96" s="42">
        <v>177730.26870062525</v>
      </c>
      <c r="K96" s="23">
        <v>1552356.6980341824</v>
      </c>
      <c r="L96" s="24">
        <v>0</v>
      </c>
      <c r="M96" s="24">
        <f t="shared" si="12"/>
        <v>11833533.690025963</v>
      </c>
      <c r="N96" s="24">
        <v>1575896.7871435347</v>
      </c>
      <c r="O96" s="32">
        <f t="shared" si="13"/>
        <v>13409430.477169497</v>
      </c>
      <c r="Q96" s="34">
        <v>241</v>
      </c>
    </row>
    <row r="97" spans="1:17" ht="14.25">
      <c r="A97" s="22" t="s">
        <v>58</v>
      </c>
      <c r="B97" s="21">
        <v>17066</v>
      </c>
      <c r="C97" s="21">
        <v>63070966.279999994</v>
      </c>
      <c r="D97" s="21">
        <v>16541470.865447056</v>
      </c>
      <c r="E97" s="21">
        <v>1838484.224630596</v>
      </c>
      <c r="F97" s="21">
        <f t="shared" si="8"/>
        <v>81450921.37007764</v>
      </c>
      <c r="G97" s="21">
        <f t="shared" si="9"/>
        <v>61904867.08</v>
      </c>
      <c r="H97" s="21">
        <f t="shared" si="10"/>
        <v>19546054.29007764</v>
      </c>
      <c r="I97" s="49">
        <f t="shared" si="11"/>
        <v>0.23997339700147594</v>
      </c>
      <c r="J97" s="42">
        <v>338548.06586096867</v>
      </c>
      <c r="K97" s="23">
        <v>2159345.4390460355</v>
      </c>
      <c r="L97" s="24">
        <v>0</v>
      </c>
      <c r="M97" s="24">
        <f t="shared" si="12"/>
        <v>22043947.794984646</v>
      </c>
      <c r="N97" s="24">
        <v>2842673.543562928</v>
      </c>
      <c r="O97" s="32">
        <f t="shared" si="13"/>
        <v>24886621.338547572</v>
      </c>
      <c r="Q97" s="34">
        <v>244</v>
      </c>
    </row>
    <row r="98" spans="1:17" ht="14.25">
      <c r="A98" s="22" t="s">
        <v>299</v>
      </c>
      <c r="B98" s="21">
        <v>35293</v>
      </c>
      <c r="C98" s="21">
        <v>111387665.13000001</v>
      </c>
      <c r="D98" s="21">
        <v>36046135.74617986</v>
      </c>
      <c r="E98" s="21">
        <v>10255122.908527328</v>
      </c>
      <c r="F98" s="21">
        <f t="shared" si="8"/>
        <v>157688923.7847072</v>
      </c>
      <c r="G98" s="21">
        <f t="shared" si="9"/>
        <v>128021122.34</v>
      </c>
      <c r="H98" s="21">
        <f t="shared" si="10"/>
        <v>29667801.444707185</v>
      </c>
      <c r="I98" s="49">
        <f t="shared" si="11"/>
        <v>0.18814131476483825</v>
      </c>
      <c r="J98" s="42">
        <v>680819.4336740156</v>
      </c>
      <c r="K98" s="23">
        <v>1023992.4518643022</v>
      </c>
      <c r="L98" s="24">
        <v>0</v>
      </c>
      <c r="M98" s="24">
        <f t="shared" si="12"/>
        <v>31372613.330245502</v>
      </c>
      <c r="N98" s="24">
        <v>-6637274.534364878</v>
      </c>
      <c r="O98" s="32">
        <f t="shared" si="13"/>
        <v>24735338.795880623</v>
      </c>
      <c r="Q98" s="34">
        <v>245</v>
      </c>
    </row>
    <row r="99" spans="1:17" ht="14.25">
      <c r="A99" s="22" t="s">
        <v>59</v>
      </c>
      <c r="B99" s="21">
        <v>10117</v>
      </c>
      <c r="C99" s="21">
        <v>37320126.44</v>
      </c>
      <c r="D99" s="21">
        <v>15744311.508570917</v>
      </c>
      <c r="E99" s="21">
        <v>2503726.730558006</v>
      </c>
      <c r="F99" s="21">
        <f t="shared" si="8"/>
        <v>55568164.67912892</v>
      </c>
      <c r="G99" s="21">
        <f t="shared" si="9"/>
        <v>36698203.46</v>
      </c>
      <c r="H99" s="21">
        <f t="shared" si="10"/>
        <v>18869961.21912892</v>
      </c>
      <c r="I99" s="49">
        <f t="shared" si="11"/>
        <v>0.3395822289271391</v>
      </c>
      <c r="J99" s="42">
        <v>530927.3099456392</v>
      </c>
      <c r="K99" s="23">
        <v>3165998.2492099525</v>
      </c>
      <c r="L99" s="24">
        <v>0</v>
      </c>
      <c r="M99" s="24">
        <f t="shared" si="12"/>
        <v>22566886.778284512</v>
      </c>
      <c r="N99" s="24">
        <v>5688475.600386349</v>
      </c>
      <c r="O99" s="32">
        <f t="shared" si="13"/>
        <v>28255362.37867086</v>
      </c>
      <c r="Q99" s="34">
        <v>249</v>
      </c>
    </row>
    <row r="100" spans="1:17" ht="14.25">
      <c r="A100" s="22" t="s">
        <v>60</v>
      </c>
      <c r="B100" s="21">
        <v>2038</v>
      </c>
      <c r="C100" s="21">
        <v>7680301.9799999995</v>
      </c>
      <c r="D100" s="21">
        <v>3364669.835145262</v>
      </c>
      <c r="E100" s="21">
        <v>571421.3288953227</v>
      </c>
      <c r="F100" s="21">
        <f t="shared" si="8"/>
        <v>11616393.144040585</v>
      </c>
      <c r="G100" s="21">
        <f t="shared" si="9"/>
        <v>7392600.44</v>
      </c>
      <c r="H100" s="21">
        <f t="shared" si="10"/>
        <v>4223792.704040584</v>
      </c>
      <c r="I100" s="49">
        <f t="shared" si="11"/>
        <v>0.36360621164130147</v>
      </c>
      <c r="J100" s="42">
        <v>287945.33835202566</v>
      </c>
      <c r="K100" s="23">
        <v>720248.7689380719</v>
      </c>
      <c r="L100" s="24">
        <v>0</v>
      </c>
      <c r="M100" s="24">
        <f t="shared" si="12"/>
        <v>5231986.811330682</v>
      </c>
      <c r="N100" s="24">
        <v>1932693.92127628</v>
      </c>
      <c r="O100" s="32">
        <f t="shared" si="13"/>
        <v>7164680.732606961</v>
      </c>
      <c r="Q100" s="34">
        <v>250</v>
      </c>
    </row>
    <row r="101" spans="1:17" ht="14.25">
      <c r="A101" s="22" t="s">
        <v>61</v>
      </c>
      <c r="B101" s="21">
        <v>1745</v>
      </c>
      <c r="C101" s="21">
        <v>6599159.8100000005</v>
      </c>
      <c r="D101" s="21">
        <v>2552302.2958462024</v>
      </c>
      <c r="E101" s="21">
        <v>658692.9488654566</v>
      </c>
      <c r="F101" s="21">
        <f t="shared" si="8"/>
        <v>9810155.05471166</v>
      </c>
      <c r="G101" s="21">
        <f t="shared" si="9"/>
        <v>6329778.100000001</v>
      </c>
      <c r="H101" s="21">
        <f t="shared" si="10"/>
        <v>3480376.95471166</v>
      </c>
      <c r="I101" s="49">
        <f t="shared" si="11"/>
        <v>0.35477287925638756</v>
      </c>
      <c r="J101" s="42">
        <v>745539.141983664</v>
      </c>
      <c r="K101" s="23">
        <v>578305.4320922175</v>
      </c>
      <c r="L101" s="24">
        <v>334963.77913651144</v>
      </c>
      <c r="M101" s="24">
        <f t="shared" si="12"/>
        <v>5139185.307924053</v>
      </c>
      <c r="N101" s="24">
        <v>1809393.5538809758</v>
      </c>
      <c r="O101" s="32">
        <f t="shared" si="13"/>
        <v>6948578.861805028</v>
      </c>
      <c r="Q101" s="34">
        <v>256</v>
      </c>
    </row>
    <row r="102" spans="1:17" ht="14.25">
      <c r="A102" s="22" t="s">
        <v>300</v>
      </c>
      <c r="B102" s="21">
        <v>38649</v>
      </c>
      <c r="C102" s="21">
        <v>133333036.52</v>
      </c>
      <c r="D102" s="21">
        <v>30144081.96403957</v>
      </c>
      <c r="E102" s="21">
        <v>11360604.926718473</v>
      </c>
      <c r="F102" s="21">
        <f t="shared" si="8"/>
        <v>174837723.41075805</v>
      </c>
      <c r="G102" s="21">
        <f t="shared" si="9"/>
        <v>140194609.62</v>
      </c>
      <c r="H102" s="21">
        <f t="shared" si="10"/>
        <v>34643113.79075804</v>
      </c>
      <c r="I102" s="49">
        <f t="shared" si="11"/>
        <v>0.19814438849314367</v>
      </c>
      <c r="J102" s="42">
        <v>418773.48147991585</v>
      </c>
      <c r="K102" s="23">
        <v>2133559.3185066627</v>
      </c>
      <c r="L102" s="24">
        <v>0</v>
      </c>
      <c r="M102" s="24">
        <f t="shared" si="12"/>
        <v>37195446.59074462</v>
      </c>
      <c r="N102" s="24">
        <v>-12149823.599422116</v>
      </c>
      <c r="O102" s="32">
        <f t="shared" si="13"/>
        <v>25045622.991322506</v>
      </c>
      <c r="Q102" s="34">
        <v>257</v>
      </c>
    </row>
    <row r="103" spans="1:17" ht="14.25">
      <c r="A103" s="22" t="s">
        <v>62</v>
      </c>
      <c r="B103" s="21">
        <v>10832</v>
      </c>
      <c r="C103" s="21">
        <v>38873799.58</v>
      </c>
      <c r="D103" s="21">
        <v>20831069.22260924</v>
      </c>
      <c r="E103" s="21">
        <v>3584448.35199752</v>
      </c>
      <c r="F103" s="21">
        <f t="shared" si="8"/>
        <v>63289317.15460675</v>
      </c>
      <c r="G103" s="21">
        <f t="shared" si="9"/>
        <v>39291780.160000004</v>
      </c>
      <c r="H103" s="21">
        <f t="shared" si="10"/>
        <v>23997536.99460675</v>
      </c>
      <c r="I103" s="49">
        <f t="shared" si="11"/>
        <v>0.37917200048128497</v>
      </c>
      <c r="J103" s="42">
        <v>1693974.9748432392</v>
      </c>
      <c r="K103" s="23">
        <v>3719789.102020437</v>
      </c>
      <c r="L103" s="24">
        <v>0</v>
      </c>
      <c r="M103" s="24">
        <f t="shared" si="12"/>
        <v>29411301.071470425</v>
      </c>
      <c r="N103" s="24">
        <v>9203764.681856003</v>
      </c>
      <c r="O103" s="32">
        <f t="shared" si="13"/>
        <v>38615065.75332643</v>
      </c>
      <c r="Q103" s="34">
        <v>260</v>
      </c>
    </row>
    <row r="104" spans="1:17" ht="14.25">
      <c r="A104" s="22" t="s">
        <v>63</v>
      </c>
      <c r="B104" s="21">
        <v>6416</v>
      </c>
      <c r="C104" s="21">
        <v>21223975.36</v>
      </c>
      <c r="D104" s="21">
        <v>7705842.25301496</v>
      </c>
      <c r="E104" s="21">
        <v>6142036.861610855</v>
      </c>
      <c r="F104" s="21">
        <f t="shared" si="8"/>
        <v>35071854.47462581</v>
      </c>
      <c r="G104" s="21">
        <f t="shared" si="9"/>
        <v>23273270.080000002</v>
      </c>
      <c r="H104" s="21">
        <f t="shared" si="10"/>
        <v>11798584.394625809</v>
      </c>
      <c r="I104" s="49">
        <f t="shared" si="11"/>
        <v>0.33641176297540765</v>
      </c>
      <c r="J104" s="42">
        <v>6503264.8778027</v>
      </c>
      <c r="K104" s="23">
        <v>1836349.3633335838</v>
      </c>
      <c r="L104" s="24">
        <v>-478663.8770835847</v>
      </c>
      <c r="M104" s="24">
        <f t="shared" si="12"/>
        <v>19659534.758678507</v>
      </c>
      <c r="N104" s="24">
        <v>519073.04972307704</v>
      </c>
      <c r="O104" s="32">
        <f t="shared" si="13"/>
        <v>20178607.808401585</v>
      </c>
      <c r="Q104" s="34">
        <v>261</v>
      </c>
    </row>
    <row r="105" spans="1:17" ht="14.25">
      <c r="A105" s="22" t="s">
        <v>64</v>
      </c>
      <c r="B105" s="21">
        <v>8600</v>
      </c>
      <c r="C105" s="21">
        <v>32709686.59</v>
      </c>
      <c r="D105" s="21">
        <v>15701280.638694523</v>
      </c>
      <c r="E105" s="21">
        <v>2207417.247473264</v>
      </c>
      <c r="F105" s="21">
        <f t="shared" si="8"/>
        <v>50618384.47616778</v>
      </c>
      <c r="G105" s="21">
        <f t="shared" si="9"/>
        <v>31195468</v>
      </c>
      <c r="H105" s="21">
        <f t="shared" si="10"/>
        <v>19422916.476167783</v>
      </c>
      <c r="I105" s="49">
        <f t="shared" si="11"/>
        <v>0.38371269010595366</v>
      </c>
      <c r="J105" s="42">
        <v>773152.6597683063</v>
      </c>
      <c r="K105" s="23">
        <v>3084047.915771367</v>
      </c>
      <c r="L105" s="24">
        <v>0</v>
      </c>
      <c r="M105" s="24">
        <f t="shared" si="12"/>
        <v>23280117.051707454</v>
      </c>
      <c r="N105" s="24">
        <v>8554955.266829886</v>
      </c>
      <c r="O105" s="32">
        <f t="shared" si="13"/>
        <v>31835072.31853734</v>
      </c>
      <c r="Q105" s="34">
        <v>263</v>
      </c>
    </row>
    <row r="106" spans="1:17" ht="14.25">
      <c r="A106" s="22" t="s">
        <v>65</v>
      </c>
      <c r="B106" s="21">
        <v>1200</v>
      </c>
      <c r="C106" s="21">
        <v>4500315.26</v>
      </c>
      <c r="D106" s="21">
        <v>2339564.8801216367</v>
      </c>
      <c r="E106" s="21">
        <v>598981.4619931715</v>
      </c>
      <c r="F106" s="21">
        <f t="shared" si="8"/>
        <v>7438861.602114809</v>
      </c>
      <c r="G106" s="21">
        <f t="shared" si="9"/>
        <v>4352856</v>
      </c>
      <c r="H106" s="21">
        <f t="shared" si="10"/>
        <v>3086005.6021148087</v>
      </c>
      <c r="I106" s="49">
        <f t="shared" si="11"/>
        <v>0.41484917547565103</v>
      </c>
      <c r="J106" s="42">
        <v>470941.7571792047</v>
      </c>
      <c r="K106" s="23">
        <v>410045.411188002</v>
      </c>
      <c r="L106" s="24">
        <v>308053.90477304254</v>
      </c>
      <c r="M106" s="24">
        <f t="shared" si="12"/>
        <v>4275046.675255058</v>
      </c>
      <c r="N106" s="24">
        <v>1260036.3595542854</v>
      </c>
      <c r="O106" s="32">
        <f t="shared" si="13"/>
        <v>5535083.0348093435</v>
      </c>
      <c r="Q106" s="34">
        <v>265</v>
      </c>
    </row>
    <row r="107" spans="1:17" ht="14.25">
      <c r="A107" s="22" t="s">
        <v>301</v>
      </c>
      <c r="B107" s="21">
        <v>7591</v>
      </c>
      <c r="C107" s="21">
        <v>27644279.31</v>
      </c>
      <c r="D107" s="21">
        <v>10016259.349743532</v>
      </c>
      <c r="E107" s="21">
        <v>1681430.3853221668</v>
      </c>
      <c r="F107" s="21">
        <f t="shared" si="8"/>
        <v>39341969.0450657</v>
      </c>
      <c r="G107" s="21">
        <f t="shared" si="9"/>
        <v>27535441.580000002</v>
      </c>
      <c r="H107" s="21">
        <f t="shared" si="10"/>
        <v>11806527.4650657</v>
      </c>
      <c r="I107" s="49">
        <f t="shared" si="11"/>
        <v>0.30010006493425584</v>
      </c>
      <c r="J107" s="42">
        <v>212701.45147644743</v>
      </c>
      <c r="K107" s="23">
        <v>2052384.6130015054</v>
      </c>
      <c r="L107" s="24">
        <v>0</v>
      </c>
      <c r="M107" s="24">
        <f t="shared" si="12"/>
        <v>14071613.529543651</v>
      </c>
      <c r="N107" s="24">
        <v>4482737.362672946</v>
      </c>
      <c r="O107" s="32">
        <f t="shared" si="13"/>
        <v>18554350.892216597</v>
      </c>
      <c r="Q107" s="34">
        <v>271</v>
      </c>
    </row>
    <row r="108" spans="1:17" ht="14.25">
      <c r="A108" s="22" t="s">
        <v>302</v>
      </c>
      <c r="B108" s="21">
        <v>47570</v>
      </c>
      <c r="C108" s="21">
        <v>170532616.39</v>
      </c>
      <c r="D108" s="21">
        <v>55009198.67164886</v>
      </c>
      <c r="E108" s="21">
        <v>10378037.148647748</v>
      </c>
      <c r="F108" s="21">
        <f t="shared" si="8"/>
        <v>235919852.2102966</v>
      </c>
      <c r="G108" s="21">
        <f t="shared" si="9"/>
        <v>172554466.6</v>
      </c>
      <c r="H108" s="21">
        <f t="shared" si="10"/>
        <v>63365385.61029661</v>
      </c>
      <c r="I108" s="49">
        <f t="shared" si="11"/>
        <v>0.26858861183845323</v>
      </c>
      <c r="J108" s="42">
        <v>1800058.8251034173</v>
      </c>
      <c r="K108" s="23">
        <v>10903914.280275341</v>
      </c>
      <c r="L108" s="24">
        <v>0</v>
      </c>
      <c r="M108" s="24">
        <f t="shared" si="12"/>
        <v>76069358.71567537</v>
      </c>
      <c r="N108" s="24">
        <v>13297620.035474312</v>
      </c>
      <c r="O108" s="32">
        <f t="shared" si="13"/>
        <v>89366978.75114968</v>
      </c>
      <c r="Q108" s="34">
        <v>272</v>
      </c>
    </row>
    <row r="109" spans="1:17" ht="14.25">
      <c r="A109" s="22" t="s">
        <v>66</v>
      </c>
      <c r="B109" s="21">
        <v>3848</v>
      </c>
      <c r="C109" s="21">
        <v>12401385.43</v>
      </c>
      <c r="D109" s="21">
        <v>5243289.951122921</v>
      </c>
      <c r="E109" s="21">
        <v>2564558.67769623</v>
      </c>
      <c r="F109" s="21">
        <f t="shared" si="8"/>
        <v>20209234.058819152</v>
      </c>
      <c r="G109" s="21">
        <f t="shared" si="9"/>
        <v>13958158.24</v>
      </c>
      <c r="H109" s="21">
        <f t="shared" si="10"/>
        <v>6251075.818819152</v>
      </c>
      <c r="I109" s="49">
        <f t="shared" si="11"/>
        <v>0.30931780000297593</v>
      </c>
      <c r="J109" s="42">
        <v>4216861.736316279</v>
      </c>
      <c r="K109" s="23">
        <v>1184722.6061358736</v>
      </c>
      <c r="L109" s="24">
        <v>0</v>
      </c>
      <c r="M109" s="24">
        <f t="shared" si="12"/>
        <v>11652660.161271304</v>
      </c>
      <c r="N109" s="24">
        <v>2736456.091628001</v>
      </c>
      <c r="O109" s="32">
        <f t="shared" si="13"/>
        <v>14389116.252899304</v>
      </c>
      <c r="Q109" s="34">
        <v>273</v>
      </c>
    </row>
    <row r="110" spans="1:17" ht="14.25">
      <c r="A110" s="22" t="s">
        <v>67</v>
      </c>
      <c r="B110" s="21">
        <v>2757</v>
      </c>
      <c r="C110" s="21">
        <v>10195834.399999999</v>
      </c>
      <c r="D110" s="21">
        <v>4010576.537726244</v>
      </c>
      <c r="E110" s="21">
        <v>771994.0023454449</v>
      </c>
      <c r="F110" s="21">
        <f t="shared" si="8"/>
        <v>14978404.940071687</v>
      </c>
      <c r="G110" s="21">
        <f t="shared" si="9"/>
        <v>10000686.66</v>
      </c>
      <c r="H110" s="21">
        <f t="shared" si="10"/>
        <v>4977718.280071687</v>
      </c>
      <c r="I110" s="49">
        <f t="shared" si="11"/>
        <v>0.3323263257995389</v>
      </c>
      <c r="J110" s="42">
        <v>222097.06611785636</v>
      </c>
      <c r="K110" s="23">
        <v>1120158.840786321</v>
      </c>
      <c r="L110" s="24">
        <v>346786.94926852925</v>
      </c>
      <c r="M110" s="24">
        <f t="shared" si="12"/>
        <v>6666761.136244394</v>
      </c>
      <c r="N110" s="24">
        <v>2407885.5446139555</v>
      </c>
      <c r="O110" s="32">
        <f t="shared" si="13"/>
        <v>9074646.68085835</v>
      </c>
      <c r="Q110" s="34">
        <v>275</v>
      </c>
    </row>
    <row r="111" spans="1:17" ht="14.25">
      <c r="A111" s="22" t="s">
        <v>68</v>
      </c>
      <c r="B111" s="21">
        <v>14827</v>
      </c>
      <c r="C111" s="21">
        <v>53402567.940000005</v>
      </c>
      <c r="D111" s="21">
        <v>13740329.72329257</v>
      </c>
      <c r="E111" s="21">
        <v>2416599.7226616386</v>
      </c>
      <c r="F111" s="21">
        <f t="shared" si="8"/>
        <v>69559497.38595422</v>
      </c>
      <c r="G111" s="21">
        <f t="shared" si="9"/>
        <v>53783163.26</v>
      </c>
      <c r="H111" s="21">
        <f t="shared" si="10"/>
        <v>15776334.125954218</v>
      </c>
      <c r="I111" s="49">
        <f t="shared" si="11"/>
        <v>0.22680345199187496</v>
      </c>
      <c r="J111" s="42">
        <v>132965.93256010764</v>
      </c>
      <c r="K111" s="23">
        <v>2206428.266060406</v>
      </c>
      <c r="L111" s="24">
        <v>0</v>
      </c>
      <c r="M111" s="24">
        <f t="shared" si="12"/>
        <v>18115728.32457473</v>
      </c>
      <c r="N111" s="24">
        <v>6565911.771863411</v>
      </c>
      <c r="O111" s="32">
        <f t="shared" si="13"/>
        <v>24681640.096438143</v>
      </c>
      <c r="Q111" s="34">
        <v>276</v>
      </c>
    </row>
    <row r="112" spans="1:17" ht="14.25">
      <c r="A112" s="22" t="s">
        <v>69</v>
      </c>
      <c r="B112" s="21">
        <v>2201</v>
      </c>
      <c r="C112" s="21">
        <v>8447171.51</v>
      </c>
      <c r="D112" s="21">
        <v>2592221.286671544</v>
      </c>
      <c r="E112" s="21">
        <v>1331930.5731392582</v>
      </c>
      <c r="F112" s="21">
        <f t="shared" si="8"/>
        <v>12371323.369810801</v>
      </c>
      <c r="G112" s="21">
        <f t="shared" si="9"/>
        <v>7983863.38</v>
      </c>
      <c r="H112" s="21">
        <f t="shared" si="10"/>
        <v>4387459.989810801</v>
      </c>
      <c r="I112" s="49">
        <f t="shared" si="11"/>
        <v>0.3546475877041035</v>
      </c>
      <c r="J112" s="42">
        <v>198371.05803814522</v>
      </c>
      <c r="K112" s="23">
        <v>1023543.7643059706</v>
      </c>
      <c r="L112" s="24">
        <v>0</v>
      </c>
      <c r="M112" s="24">
        <f t="shared" si="12"/>
        <v>5609374.812154917</v>
      </c>
      <c r="N112" s="24">
        <v>1613979.866240001</v>
      </c>
      <c r="O112" s="32">
        <f t="shared" si="13"/>
        <v>7223354.678394918</v>
      </c>
      <c r="Q112" s="34">
        <v>280</v>
      </c>
    </row>
    <row r="113" spans="1:17" ht="14.25">
      <c r="A113" s="22" t="s">
        <v>70</v>
      </c>
      <c r="B113" s="21">
        <v>2399</v>
      </c>
      <c r="C113" s="21">
        <v>9289963.629999999</v>
      </c>
      <c r="D113" s="21">
        <v>2820983.1876660143</v>
      </c>
      <c r="E113" s="21">
        <v>552269.5487194301</v>
      </c>
      <c r="F113" s="21">
        <f t="shared" si="8"/>
        <v>12663216.366385443</v>
      </c>
      <c r="G113" s="21">
        <f t="shared" si="9"/>
        <v>8702084.620000001</v>
      </c>
      <c r="H113" s="21">
        <f t="shared" si="10"/>
        <v>3961131.746385442</v>
      </c>
      <c r="I113" s="49">
        <f t="shared" si="11"/>
        <v>0.3128061332743458</v>
      </c>
      <c r="J113" s="42">
        <v>82785.81989501626</v>
      </c>
      <c r="K113" s="23">
        <v>877329.1936045544</v>
      </c>
      <c r="L113" s="24">
        <v>0</v>
      </c>
      <c r="M113" s="24">
        <f t="shared" si="12"/>
        <v>4921246.759885012</v>
      </c>
      <c r="N113" s="24">
        <v>2057647.0264615403</v>
      </c>
      <c r="O113" s="32">
        <f t="shared" si="13"/>
        <v>6978893.786346553</v>
      </c>
      <c r="Q113" s="34">
        <v>284</v>
      </c>
    </row>
    <row r="114" spans="1:17" ht="14.25">
      <c r="A114" s="22" t="s">
        <v>71</v>
      </c>
      <c r="B114" s="21">
        <v>54319</v>
      </c>
      <c r="C114" s="21">
        <v>186532092.15</v>
      </c>
      <c r="D114" s="21">
        <v>85146113.23534462</v>
      </c>
      <c r="E114" s="21">
        <v>18658727.949860062</v>
      </c>
      <c r="F114" s="21">
        <f t="shared" si="8"/>
        <v>290336933.33520466</v>
      </c>
      <c r="G114" s="21">
        <f t="shared" si="9"/>
        <v>197035654.22</v>
      </c>
      <c r="H114" s="21">
        <f t="shared" si="10"/>
        <v>93301279.11520466</v>
      </c>
      <c r="I114" s="49">
        <f t="shared" si="11"/>
        <v>0.32135518565764043</v>
      </c>
      <c r="J114" s="42">
        <v>2305125.147340792</v>
      </c>
      <c r="K114" s="23">
        <v>6975807.700268025</v>
      </c>
      <c r="L114" s="24">
        <v>-4322055.135732858</v>
      </c>
      <c r="M114" s="24">
        <f t="shared" si="12"/>
        <v>98260156.82708062</v>
      </c>
      <c r="N114" s="24">
        <v>9913488.445810793</v>
      </c>
      <c r="O114" s="32">
        <f t="shared" si="13"/>
        <v>108173645.27289142</v>
      </c>
      <c r="Q114" s="34">
        <v>285</v>
      </c>
    </row>
    <row r="115" spans="1:17" ht="14.25">
      <c r="A115" s="22" t="s">
        <v>72</v>
      </c>
      <c r="B115" s="21">
        <v>85855</v>
      </c>
      <c r="C115" s="21">
        <v>297068816.81</v>
      </c>
      <c r="D115" s="21">
        <v>115303752.11012143</v>
      </c>
      <c r="E115" s="21">
        <v>19103470.30459696</v>
      </c>
      <c r="F115" s="21">
        <f t="shared" si="8"/>
        <v>431476039.2247184</v>
      </c>
      <c r="G115" s="21">
        <f t="shared" si="9"/>
        <v>311428709.90000004</v>
      </c>
      <c r="H115" s="21">
        <f t="shared" si="10"/>
        <v>120047329.32471836</v>
      </c>
      <c r="I115" s="49">
        <f t="shared" si="11"/>
        <v>0.27822478750018403</v>
      </c>
      <c r="J115" s="42">
        <v>2915871.4014496887</v>
      </c>
      <c r="K115" s="23">
        <v>16612906.72217918</v>
      </c>
      <c r="L115" s="24">
        <v>0</v>
      </c>
      <c r="M115" s="24">
        <f t="shared" si="12"/>
        <v>139576107.44834724</v>
      </c>
      <c r="N115" s="24">
        <v>16386785.588581447</v>
      </c>
      <c r="O115" s="32">
        <f t="shared" si="13"/>
        <v>155962893.03692868</v>
      </c>
      <c r="Q115" s="34">
        <v>286</v>
      </c>
    </row>
    <row r="116" spans="1:17" ht="14.25">
      <c r="A116" s="22" t="s">
        <v>303</v>
      </c>
      <c r="B116" s="21">
        <v>6793</v>
      </c>
      <c r="C116" s="21">
        <v>25295073.130000003</v>
      </c>
      <c r="D116" s="21">
        <v>9182251.653680975</v>
      </c>
      <c r="E116" s="21">
        <v>2683124.007277364</v>
      </c>
      <c r="F116" s="21">
        <f t="shared" si="8"/>
        <v>37160448.79095834</v>
      </c>
      <c r="G116" s="21">
        <f t="shared" si="9"/>
        <v>24640792.34</v>
      </c>
      <c r="H116" s="21">
        <f t="shared" si="10"/>
        <v>12519656.450958338</v>
      </c>
      <c r="I116" s="49">
        <f t="shared" si="11"/>
        <v>0.33690810682578587</v>
      </c>
      <c r="J116" s="42">
        <v>867169.9942540467</v>
      </c>
      <c r="K116" s="23">
        <v>2295814.165590053</v>
      </c>
      <c r="L116" s="24">
        <v>0</v>
      </c>
      <c r="M116" s="24">
        <f t="shared" si="12"/>
        <v>15682640.610802438</v>
      </c>
      <c r="N116" s="24">
        <v>4485456.40341954</v>
      </c>
      <c r="O116" s="32">
        <f t="shared" si="13"/>
        <v>20168097.014221977</v>
      </c>
      <c r="Q116" s="34">
        <v>287</v>
      </c>
    </row>
    <row r="117" spans="1:17" ht="14.25">
      <c r="A117" s="22" t="s">
        <v>304</v>
      </c>
      <c r="B117" s="21">
        <v>6682</v>
      </c>
      <c r="C117" s="21">
        <v>25899550.240000002</v>
      </c>
      <c r="D117" s="21">
        <v>6556795.519198517</v>
      </c>
      <c r="E117" s="21">
        <v>2825164.23140747</v>
      </c>
      <c r="F117" s="21">
        <f t="shared" si="8"/>
        <v>35281509.99060599</v>
      </c>
      <c r="G117" s="21">
        <f t="shared" si="9"/>
        <v>24238153.16</v>
      </c>
      <c r="H117" s="21">
        <f t="shared" si="10"/>
        <v>11043356.830605987</v>
      </c>
      <c r="I117" s="49">
        <f t="shared" si="11"/>
        <v>0.31300692157298193</v>
      </c>
      <c r="J117" s="42">
        <v>184945.20285877757</v>
      </c>
      <c r="K117" s="23">
        <v>1822215.930501802</v>
      </c>
      <c r="L117" s="24">
        <v>0</v>
      </c>
      <c r="M117" s="24">
        <f t="shared" si="12"/>
        <v>13050517.963966567</v>
      </c>
      <c r="N117" s="24">
        <v>3586971.1892395183</v>
      </c>
      <c r="O117" s="32">
        <f t="shared" si="13"/>
        <v>16637489.153206086</v>
      </c>
      <c r="Q117" s="34">
        <v>288</v>
      </c>
    </row>
    <row r="118" spans="1:17" ht="14.25">
      <c r="A118" s="22" t="s">
        <v>73</v>
      </c>
      <c r="B118" s="21">
        <v>8806</v>
      </c>
      <c r="C118" s="21">
        <v>30657706.36</v>
      </c>
      <c r="D118" s="21">
        <v>15403656.015163124</v>
      </c>
      <c r="E118" s="21">
        <v>5117044.41418271</v>
      </c>
      <c r="F118" s="21">
        <f t="shared" si="8"/>
        <v>51178406.78934583</v>
      </c>
      <c r="G118" s="21">
        <f t="shared" si="9"/>
        <v>31942708.28</v>
      </c>
      <c r="H118" s="21">
        <f t="shared" si="10"/>
        <v>19235698.50934583</v>
      </c>
      <c r="I118" s="49">
        <f t="shared" si="11"/>
        <v>0.3758557508154056</v>
      </c>
      <c r="J118" s="42">
        <v>3849994.8156051156</v>
      </c>
      <c r="K118" s="23">
        <v>3243152.4060746627</v>
      </c>
      <c r="L118" s="24">
        <v>0</v>
      </c>
      <c r="M118" s="24">
        <f t="shared" si="12"/>
        <v>26328845.731025606</v>
      </c>
      <c r="N118" s="24">
        <v>6354233.668822329</v>
      </c>
      <c r="O118" s="32">
        <f t="shared" si="13"/>
        <v>32683079.399847936</v>
      </c>
      <c r="Q118" s="34">
        <v>290</v>
      </c>
    </row>
    <row r="119" spans="1:17" ht="14.25">
      <c r="A119" s="22" t="s">
        <v>74</v>
      </c>
      <c r="B119" s="21">
        <v>2334</v>
      </c>
      <c r="C119" s="21">
        <v>9581512.76</v>
      </c>
      <c r="D119" s="21">
        <v>4186491.57344651</v>
      </c>
      <c r="E119" s="21">
        <v>906721.0475140886</v>
      </c>
      <c r="F119" s="21">
        <f t="shared" si="8"/>
        <v>14674725.380960599</v>
      </c>
      <c r="G119" s="21">
        <f t="shared" si="9"/>
        <v>8466304.92</v>
      </c>
      <c r="H119" s="21">
        <f t="shared" si="10"/>
        <v>6208420.460960599</v>
      </c>
      <c r="I119" s="49">
        <f t="shared" si="11"/>
        <v>0.42306893654143457</v>
      </c>
      <c r="J119" s="42">
        <v>430893.0366350285</v>
      </c>
      <c r="K119" s="23">
        <v>736784.5409585738</v>
      </c>
      <c r="L119" s="24">
        <v>294405.88662265433</v>
      </c>
      <c r="M119" s="24">
        <f t="shared" si="12"/>
        <v>7670503.925176855</v>
      </c>
      <c r="N119" s="24">
        <v>1711857.1170428921</v>
      </c>
      <c r="O119" s="32">
        <f t="shared" si="13"/>
        <v>9382361.042219747</v>
      </c>
      <c r="Q119" s="34">
        <v>291</v>
      </c>
    </row>
    <row r="120" spans="1:17" ht="14.25">
      <c r="A120" s="22" t="s">
        <v>75</v>
      </c>
      <c r="B120" s="21">
        <v>116921</v>
      </c>
      <c r="C120" s="21">
        <v>381547038.11999995</v>
      </c>
      <c r="D120" s="21">
        <v>167012957.57089445</v>
      </c>
      <c r="E120" s="21">
        <v>22261039.547157135</v>
      </c>
      <c r="F120" s="21">
        <f t="shared" si="8"/>
        <v>570821035.2380515</v>
      </c>
      <c r="G120" s="21">
        <f t="shared" si="9"/>
        <v>424116896.98</v>
      </c>
      <c r="H120" s="21">
        <f t="shared" si="10"/>
        <v>146704138.2580515</v>
      </c>
      <c r="I120" s="49">
        <f t="shared" si="11"/>
        <v>0.25700548718718985</v>
      </c>
      <c r="J120" s="42">
        <v>4575610.877455638</v>
      </c>
      <c r="K120" s="23">
        <v>18860960.822323307</v>
      </c>
      <c r="L120" s="24">
        <v>-244551.75416478148</v>
      </c>
      <c r="M120" s="24">
        <f t="shared" si="12"/>
        <v>169896158.2036657</v>
      </c>
      <c r="N120" s="24">
        <v>31197088.512903534</v>
      </c>
      <c r="O120" s="32">
        <f t="shared" si="13"/>
        <v>201093246.71656924</v>
      </c>
      <c r="Q120" s="34">
        <v>297</v>
      </c>
    </row>
    <row r="121" spans="1:17" ht="14.25">
      <c r="A121" s="22" t="s">
        <v>76</v>
      </c>
      <c r="B121" s="21">
        <v>3715</v>
      </c>
      <c r="C121" s="21">
        <v>14746204.789999997</v>
      </c>
      <c r="D121" s="21">
        <v>6415219.697740422</v>
      </c>
      <c r="E121" s="21">
        <v>726641.6704237309</v>
      </c>
      <c r="F121" s="21">
        <f t="shared" si="8"/>
        <v>21888066.15816415</v>
      </c>
      <c r="G121" s="21">
        <f t="shared" si="9"/>
        <v>13475716.700000001</v>
      </c>
      <c r="H121" s="21">
        <f t="shared" si="10"/>
        <v>8412349.45816415</v>
      </c>
      <c r="I121" s="49">
        <f t="shared" si="11"/>
        <v>0.3843349794986973</v>
      </c>
      <c r="J121" s="42">
        <v>113723.60647556142</v>
      </c>
      <c r="K121" s="23">
        <v>1198566.572583805</v>
      </c>
      <c r="L121" s="24">
        <v>0</v>
      </c>
      <c r="M121" s="24">
        <f t="shared" si="12"/>
        <v>9724639.637223518</v>
      </c>
      <c r="N121" s="24">
        <v>3263592.1553371446</v>
      </c>
      <c r="O121" s="32">
        <f t="shared" si="13"/>
        <v>12988231.792560663</v>
      </c>
      <c r="Q121" s="34">
        <v>300</v>
      </c>
    </row>
    <row r="122" spans="1:17" ht="14.25">
      <c r="A122" s="22" t="s">
        <v>77</v>
      </c>
      <c r="B122" s="21">
        <v>21734</v>
      </c>
      <c r="C122" s="21">
        <v>79753182.83</v>
      </c>
      <c r="D122" s="21">
        <v>34376288.94087364</v>
      </c>
      <c r="E122" s="21">
        <v>4019126.7783737923</v>
      </c>
      <c r="F122" s="21">
        <f t="shared" si="8"/>
        <v>118148598.54924743</v>
      </c>
      <c r="G122" s="21">
        <f t="shared" si="9"/>
        <v>78837476.92</v>
      </c>
      <c r="H122" s="21">
        <f t="shared" si="10"/>
        <v>39311121.62924743</v>
      </c>
      <c r="I122" s="49">
        <f t="shared" si="11"/>
        <v>0.33272609334304987</v>
      </c>
      <c r="J122" s="42">
        <v>624643.4163548475</v>
      </c>
      <c r="K122" s="23">
        <v>6322165.865942592</v>
      </c>
      <c r="L122" s="24">
        <v>0</v>
      </c>
      <c r="M122" s="24">
        <f t="shared" si="12"/>
        <v>46257930.91154487</v>
      </c>
      <c r="N122" s="24">
        <v>17539762.995480392</v>
      </c>
      <c r="O122" s="32">
        <f t="shared" si="13"/>
        <v>63797693.90702526</v>
      </c>
      <c r="Q122" s="34">
        <v>301</v>
      </c>
    </row>
    <row r="123" spans="1:17" ht="14.25">
      <c r="A123" s="22" t="s">
        <v>305</v>
      </c>
      <c r="B123" s="21">
        <v>895</v>
      </c>
      <c r="C123" s="21">
        <v>3138266.16</v>
      </c>
      <c r="D123" s="21">
        <v>1153505.6020887247</v>
      </c>
      <c r="E123" s="21">
        <v>620812.8425283575</v>
      </c>
      <c r="F123" s="21">
        <f t="shared" si="8"/>
        <v>4912584.6046170825</v>
      </c>
      <c r="G123" s="21">
        <f t="shared" si="9"/>
        <v>3246505.1</v>
      </c>
      <c r="H123" s="21">
        <f t="shared" si="10"/>
        <v>1666079.5046170824</v>
      </c>
      <c r="I123" s="49">
        <f t="shared" si="11"/>
        <v>0.3391452033317087</v>
      </c>
      <c r="J123" s="42">
        <v>118905.46360367333</v>
      </c>
      <c r="K123" s="23">
        <v>306472.7521324421</v>
      </c>
      <c r="L123" s="24">
        <v>0</v>
      </c>
      <c r="M123" s="24">
        <f t="shared" si="12"/>
        <v>2091457.7203531978</v>
      </c>
      <c r="N123" s="24">
        <v>376677.2539802604</v>
      </c>
      <c r="O123" s="32">
        <f t="shared" si="13"/>
        <v>2468134.974333458</v>
      </c>
      <c r="Q123" s="34">
        <v>304</v>
      </c>
    </row>
    <row r="124" spans="1:17" ht="14.25">
      <c r="A124" s="25" t="s">
        <v>78</v>
      </c>
      <c r="B124" s="21">
        <v>15688</v>
      </c>
      <c r="C124" s="21">
        <v>54442280.49</v>
      </c>
      <c r="D124" s="21">
        <v>26345109.880226508</v>
      </c>
      <c r="E124" s="21">
        <v>5764368.781410846</v>
      </c>
      <c r="F124" s="21">
        <f t="shared" si="8"/>
        <v>86551759.15163735</v>
      </c>
      <c r="G124" s="21">
        <f t="shared" si="9"/>
        <v>56906337.440000005</v>
      </c>
      <c r="H124" s="21">
        <f t="shared" si="10"/>
        <v>29645421.71163734</v>
      </c>
      <c r="I124" s="49">
        <f t="shared" si="11"/>
        <v>0.3425166859947817</v>
      </c>
      <c r="J124" s="42">
        <v>3068526.745847882</v>
      </c>
      <c r="K124" s="23">
        <v>3430127.5526540624</v>
      </c>
      <c r="L124" s="24">
        <v>0</v>
      </c>
      <c r="M124" s="24">
        <f t="shared" si="12"/>
        <v>36144076.01013929</v>
      </c>
      <c r="N124" s="24">
        <v>10818302.079208001</v>
      </c>
      <c r="O124" s="32">
        <f t="shared" si="13"/>
        <v>46962378.08934729</v>
      </c>
      <c r="Q124" s="35">
        <v>305</v>
      </c>
    </row>
    <row r="125" spans="1:17" ht="14.25">
      <c r="A125" s="22" t="s">
        <v>79</v>
      </c>
      <c r="B125" s="21">
        <v>7139</v>
      </c>
      <c r="C125" s="21">
        <v>25368033.85</v>
      </c>
      <c r="D125" s="21">
        <v>12209180.694843803</v>
      </c>
      <c r="E125" s="21">
        <v>1718263.6115920723</v>
      </c>
      <c r="F125" s="21">
        <f t="shared" si="8"/>
        <v>39295478.15643588</v>
      </c>
      <c r="G125" s="21">
        <f t="shared" si="9"/>
        <v>25895865.82</v>
      </c>
      <c r="H125" s="21">
        <f t="shared" si="10"/>
        <v>13399612.336435877</v>
      </c>
      <c r="I125" s="49">
        <f t="shared" si="11"/>
        <v>0.34099629181484503</v>
      </c>
      <c r="J125" s="42">
        <v>357610.8464935531</v>
      </c>
      <c r="K125" s="23">
        <v>1740260.6647781099</v>
      </c>
      <c r="L125" s="24">
        <v>0</v>
      </c>
      <c r="M125" s="24">
        <f t="shared" si="12"/>
        <v>15497483.84770754</v>
      </c>
      <c r="N125" s="24">
        <v>5765301.185902026</v>
      </c>
      <c r="O125" s="32">
        <f t="shared" si="13"/>
        <v>21262785.033609565</v>
      </c>
      <c r="Q125" s="34">
        <v>309</v>
      </c>
    </row>
    <row r="126" spans="1:17" ht="14.25">
      <c r="A126" s="22" t="s">
        <v>80</v>
      </c>
      <c r="B126" s="21">
        <v>1379</v>
      </c>
      <c r="C126" s="21">
        <v>5221533.9399999995</v>
      </c>
      <c r="D126" s="21">
        <v>2158147.6554393456</v>
      </c>
      <c r="E126" s="21">
        <v>520006.5066712003</v>
      </c>
      <c r="F126" s="21">
        <f t="shared" si="8"/>
        <v>7899688.102110545</v>
      </c>
      <c r="G126" s="21">
        <f t="shared" si="9"/>
        <v>5002157.0200000005</v>
      </c>
      <c r="H126" s="21">
        <f t="shared" si="10"/>
        <v>2897531.0821105447</v>
      </c>
      <c r="I126" s="49">
        <f t="shared" si="11"/>
        <v>0.36679056750815475</v>
      </c>
      <c r="J126" s="42">
        <v>293708.9333789108</v>
      </c>
      <c r="K126" s="23">
        <v>447742.404003648</v>
      </c>
      <c r="L126" s="24">
        <v>0</v>
      </c>
      <c r="M126" s="24">
        <f t="shared" si="12"/>
        <v>3638982.4194931034</v>
      </c>
      <c r="N126" s="24">
        <v>1075451.1761912194</v>
      </c>
      <c r="O126" s="32">
        <f t="shared" si="13"/>
        <v>4714433.5956843225</v>
      </c>
      <c r="Q126" s="34">
        <v>312</v>
      </c>
    </row>
    <row r="127" spans="1:17" ht="14.25">
      <c r="A127" s="22" t="s">
        <v>81</v>
      </c>
      <c r="B127" s="21">
        <v>4604</v>
      </c>
      <c r="C127" s="21">
        <v>15596983.52</v>
      </c>
      <c r="D127" s="21">
        <v>5263872.1010340005</v>
      </c>
      <c r="E127" s="21">
        <v>1112035.7931848317</v>
      </c>
      <c r="F127" s="21">
        <f t="shared" si="8"/>
        <v>21972891.41421883</v>
      </c>
      <c r="G127" s="21">
        <f t="shared" si="9"/>
        <v>16700457.520000001</v>
      </c>
      <c r="H127" s="21">
        <f t="shared" si="10"/>
        <v>5272433.89421883</v>
      </c>
      <c r="I127" s="49">
        <f t="shared" si="11"/>
        <v>0.2399517566817354</v>
      </c>
      <c r="J127" s="42">
        <v>144768.8998283292</v>
      </c>
      <c r="K127" s="23">
        <v>1051756.840001875</v>
      </c>
      <c r="L127" s="24">
        <v>0</v>
      </c>
      <c r="M127" s="24">
        <f t="shared" si="12"/>
        <v>6468959.634049034</v>
      </c>
      <c r="N127" s="24">
        <v>2763032.4687448298</v>
      </c>
      <c r="O127" s="32">
        <f t="shared" si="13"/>
        <v>9231992.102793863</v>
      </c>
      <c r="Q127" s="34">
        <v>316</v>
      </c>
    </row>
    <row r="128" spans="1:17" ht="14.25">
      <c r="A128" s="22" t="s">
        <v>82</v>
      </c>
      <c r="B128" s="21">
        <v>2658</v>
      </c>
      <c r="C128" s="21">
        <v>10275158.91</v>
      </c>
      <c r="D128" s="21">
        <v>5011647.845214282</v>
      </c>
      <c r="E128" s="21">
        <v>852422.4353481354</v>
      </c>
      <c r="F128" s="21">
        <f t="shared" si="8"/>
        <v>16139229.190562416</v>
      </c>
      <c r="G128" s="21">
        <f t="shared" si="9"/>
        <v>9641576.040000001</v>
      </c>
      <c r="H128" s="21">
        <f t="shared" si="10"/>
        <v>6497653.150562415</v>
      </c>
      <c r="I128" s="49">
        <f t="shared" si="11"/>
        <v>0.40259996768383377</v>
      </c>
      <c r="J128" s="42">
        <v>581535.455061252</v>
      </c>
      <c r="K128" s="23">
        <v>1055343.6922617091</v>
      </c>
      <c r="L128" s="24">
        <v>0</v>
      </c>
      <c r="M128" s="24">
        <f t="shared" si="12"/>
        <v>8134532.297885376</v>
      </c>
      <c r="N128" s="24">
        <v>3080611.6792744193</v>
      </c>
      <c r="O128" s="32">
        <f t="shared" si="13"/>
        <v>11215143.977159794</v>
      </c>
      <c r="Q128" s="34">
        <v>317</v>
      </c>
    </row>
    <row r="129" spans="1:17" ht="14.25">
      <c r="A129" s="22" t="s">
        <v>83</v>
      </c>
      <c r="B129" s="21">
        <v>7766</v>
      </c>
      <c r="C129" s="21">
        <v>27269029.759999998</v>
      </c>
      <c r="D129" s="21">
        <v>12464638.359696621</v>
      </c>
      <c r="E129" s="21">
        <v>3775920.522112941</v>
      </c>
      <c r="F129" s="21">
        <f t="shared" si="8"/>
        <v>43509588.64180956</v>
      </c>
      <c r="G129" s="21">
        <f t="shared" si="9"/>
        <v>28170233.080000002</v>
      </c>
      <c r="H129" s="21">
        <f t="shared" si="10"/>
        <v>15339355.561809558</v>
      </c>
      <c r="I129" s="49">
        <f t="shared" si="11"/>
        <v>0.3525511511517613</v>
      </c>
      <c r="J129" s="42">
        <v>3487731.7287736274</v>
      </c>
      <c r="K129" s="23">
        <v>2134376.0440824977</v>
      </c>
      <c r="L129" s="24">
        <v>442528.17728090665</v>
      </c>
      <c r="M129" s="24">
        <f t="shared" si="12"/>
        <v>21403991.51194659</v>
      </c>
      <c r="N129" s="24">
        <v>4476025.588312197</v>
      </c>
      <c r="O129" s="32">
        <f t="shared" si="13"/>
        <v>25880017.100258786</v>
      </c>
      <c r="Q129" s="34">
        <v>320</v>
      </c>
    </row>
    <row r="130" spans="1:17" ht="14.25">
      <c r="A130" s="22" t="s">
        <v>306</v>
      </c>
      <c r="B130" s="21">
        <v>6909</v>
      </c>
      <c r="C130" s="21">
        <v>25909201.459999997</v>
      </c>
      <c r="D130" s="21">
        <v>7752266.339581436</v>
      </c>
      <c r="E130" s="21">
        <v>5634066.540462617</v>
      </c>
      <c r="F130" s="21">
        <f t="shared" si="8"/>
        <v>39295534.34004405</v>
      </c>
      <c r="G130" s="21">
        <f t="shared" si="9"/>
        <v>25061568.42</v>
      </c>
      <c r="H130" s="21">
        <f t="shared" si="10"/>
        <v>14233965.92004405</v>
      </c>
      <c r="I130" s="49">
        <f t="shared" si="11"/>
        <v>0.36222858803421204</v>
      </c>
      <c r="J130" s="42">
        <v>668182.698257511</v>
      </c>
      <c r="K130" s="23">
        <v>1978307.6139216358</v>
      </c>
      <c r="L130" s="24">
        <v>778607.6469465791</v>
      </c>
      <c r="M130" s="24">
        <f t="shared" si="12"/>
        <v>17659063.879169777</v>
      </c>
      <c r="N130" s="24">
        <v>5066207.577211143</v>
      </c>
      <c r="O130" s="32">
        <f t="shared" si="13"/>
        <v>22725271.45638092</v>
      </c>
      <c r="Q130" s="34">
        <v>322</v>
      </c>
    </row>
    <row r="131" spans="1:17" ht="14.25">
      <c r="A131" s="22" t="s">
        <v>307</v>
      </c>
      <c r="B131" s="21">
        <v>118743</v>
      </c>
      <c r="C131" s="21">
        <v>392607682.15999997</v>
      </c>
      <c r="D131" s="21">
        <v>144363846.1070192</v>
      </c>
      <c r="E131" s="21">
        <v>31920022.35725224</v>
      </c>
      <c r="F131" s="21">
        <f t="shared" si="8"/>
        <v>568891550.6242714</v>
      </c>
      <c r="G131" s="21">
        <f t="shared" si="9"/>
        <v>430725983.34000003</v>
      </c>
      <c r="H131" s="21">
        <f t="shared" si="10"/>
        <v>138165567.28427136</v>
      </c>
      <c r="I131" s="49">
        <f t="shared" si="11"/>
        <v>0.24286802490326284</v>
      </c>
      <c r="J131" s="42">
        <v>4867047.137897982</v>
      </c>
      <c r="K131" s="23">
        <v>20536408.700280927</v>
      </c>
      <c r="L131" s="24">
        <v>0</v>
      </c>
      <c r="M131" s="24">
        <f t="shared" si="12"/>
        <v>163569023.12245026</v>
      </c>
      <c r="N131" s="24">
        <v>28345239.953506954</v>
      </c>
      <c r="O131" s="32">
        <f t="shared" si="13"/>
        <v>191914263.0759572</v>
      </c>
      <c r="Q131" s="34">
        <v>398</v>
      </c>
    </row>
    <row r="132" spans="1:17" ht="14.25">
      <c r="A132" s="22" t="s">
        <v>308</v>
      </c>
      <c r="B132" s="21">
        <v>8090</v>
      </c>
      <c r="C132" s="21">
        <v>30320741.599999998</v>
      </c>
      <c r="D132" s="21">
        <v>9141758.512860717</v>
      </c>
      <c r="E132" s="21">
        <v>1079681.4898909118</v>
      </c>
      <c r="F132" s="21">
        <f t="shared" si="8"/>
        <v>40542181.60275163</v>
      </c>
      <c r="G132" s="21">
        <f t="shared" si="9"/>
        <v>29345504.2</v>
      </c>
      <c r="H132" s="21">
        <f t="shared" si="10"/>
        <v>11196677.402751628</v>
      </c>
      <c r="I132" s="49">
        <f t="shared" si="11"/>
        <v>0.27617352989193117</v>
      </c>
      <c r="J132" s="42">
        <v>49710.84013079286</v>
      </c>
      <c r="K132" s="23">
        <v>1446922.8473381856</v>
      </c>
      <c r="L132" s="24">
        <v>0</v>
      </c>
      <c r="M132" s="24">
        <f t="shared" si="12"/>
        <v>12693311.090220608</v>
      </c>
      <c r="N132" s="24">
        <v>3000542.661562789</v>
      </c>
      <c r="O132" s="32">
        <f t="shared" si="13"/>
        <v>15693853.751783397</v>
      </c>
      <c r="Q132" s="34">
        <v>399</v>
      </c>
    </row>
    <row r="133" spans="1:17" ht="14.25">
      <c r="A133" s="22" t="s">
        <v>84</v>
      </c>
      <c r="B133" s="21">
        <v>8520</v>
      </c>
      <c r="C133" s="21">
        <v>31442736.56</v>
      </c>
      <c r="D133" s="21">
        <v>10651431.420853695</v>
      </c>
      <c r="E133" s="21">
        <v>1758046.254577063</v>
      </c>
      <c r="F133" s="21">
        <f t="shared" si="8"/>
        <v>43852214.235430755</v>
      </c>
      <c r="G133" s="21">
        <f t="shared" si="9"/>
        <v>30905277.6</v>
      </c>
      <c r="H133" s="21">
        <f t="shared" si="10"/>
        <v>12946936.635430753</v>
      </c>
      <c r="I133" s="49">
        <f t="shared" si="11"/>
        <v>0.2952402030584392</v>
      </c>
      <c r="J133" s="42">
        <v>303254.1458575094</v>
      </c>
      <c r="K133" s="23">
        <v>2254700.9612113945</v>
      </c>
      <c r="L133" s="24">
        <v>0</v>
      </c>
      <c r="M133" s="24">
        <f t="shared" si="12"/>
        <v>15504891.742499657</v>
      </c>
      <c r="N133" s="24">
        <v>4446309.684645784</v>
      </c>
      <c r="O133" s="32">
        <f t="shared" si="13"/>
        <v>19951201.42714544</v>
      </c>
      <c r="Q133" s="34">
        <v>400</v>
      </c>
    </row>
    <row r="134" spans="1:17" ht="14.25">
      <c r="A134" s="22" t="s">
        <v>85</v>
      </c>
      <c r="B134" s="21">
        <v>9982</v>
      </c>
      <c r="C134" s="21">
        <v>36717344.85</v>
      </c>
      <c r="D134" s="21">
        <v>17552635.993122354</v>
      </c>
      <c r="E134" s="21">
        <v>2392922.0607847795</v>
      </c>
      <c r="F134" s="21">
        <f t="shared" si="8"/>
        <v>56662902.903907135</v>
      </c>
      <c r="G134" s="21">
        <f t="shared" si="9"/>
        <v>36208507.160000004</v>
      </c>
      <c r="H134" s="21">
        <f t="shared" si="10"/>
        <v>20454395.74390713</v>
      </c>
      <c r="I134" s="49">
        <f t="shared" si="11"/>
        <v>0.3609839012059638</v>
      </c>
      <c r="J134" s="42">
        <v>256997.20705821228</v>
      </c>
      <c r="K134" s="23">
        <v>2759653.7507065777</v>
      </c>
      <c r="L134" s="24">
        <v>0</v>
      </c>
      <c r="M134" s="24">
        <f t="shared" si="12"/>
        <v>23471046.70167192</v>
      </c>
      <c r="N134" s="24">
        <v>8233026.558103708</v>
      </c>
      <c r="O134" s="32">
        <f t="shared" si="13"/>
        <v>31704073.259775627</v>
      </c>
      <c r="Q134" s="34">
        <v>402</v>
      </c>
    </row>
    <row r="135" spans="1:17" ht="14.25">
      <c r="A135" s="22" t="s">
        <v>86</v>
      </c>
      <c r="B135" s="21">
        <v>3215</v>
      </c>
      <c r="C135" s="21">
        <v>12110688.76</v>
      </c>
      <c r="D135" s="21">
        <v>5965708.019158303</v>
      </c>
      <c r="E135" s="21">
        <v>695318.464300938</v>
      </c>
      <c r="F135" s="21">
        <f t="shared" si="8"/>
        <v>18771715.24345924</v>
      </c>
      <c r="G135" s="21">
        <f t="shared" si="9"/>
        <v>11662026.700000001</v>
      </c>
      <c r="H135" s="21">
        <f t="shared" si="10"/>
        <v>7109688.5434592385</v>
      </c>
      <c r="I135" s="49">
        <f t="shared" si="11"/>
        <v>0.37874474715018475</v>
      </c>
      <c r="J135" s="42">
        <v>97295.22556458187</v>
      </c>
      <c r="K135" s="23">
        <v>1074138.1472850447</v>
      </c>
      <c r="L135" s="24">
        <v>0</v>
      </c>
      <c r="M135" s="24">
        <f t="shared" si="12"/>
        <v>8281121.916308865</v>
      </c>
      <c r="N135" s="24">
        <v>2415357.95193143</v>
      </c>
      <c r="O135" s="32">
        <f t="shared" si="13"/>
        <v>10696479.868240295</v>
      </c>
      <c r="Q135" s="34">
        <v>403</v>
      </c>
    </row>
    <row r="136" spans="1:17" ht="14.25">
      <c r="A136" s="22" t="s">
        <v>309</v>
      </c>
      <c r="B136" s="21">
        <v>72875</v>
      </c>
      <c r="C136" s="21">
        <v>243960719.82</v>
      </c>
      <c r="D136" s="21">
        <v>86205075.25341776</v>
      </c>
      <c r="E136" s="21">
        <v>19455173.55577666</v>
      </c>
      <c r="F136" s="21">
        <f t="shared" si="8"/>
        <v>349620968.62919444</v>
      </c>
      <c r="G136" s="21">
        <f t="shared" si="9"/>
        <v>264345317.5</v>
      </c>
      <c r="H136" s="21">
        <f t="shared" si="10"/>
        <v>85275651.12919444</v>
      </c>
      <c r="I136" s="49">
        <f t="shared" si="11"/>
        <v>0.24390885782264735</v>
      </c>
      <c r="J136" s="42">
        <v>2977176.4300769214</v>
      </c>
      <c r="K136" s="23">
        <v>13497163.41235166</v>
      </c>
      <c r="L136" s="24">
        <v>0</v>
      </c>
      <c r="M136" s="24">
        <f t="shared" si="12"/>
        <v>101749990.97162303</v>
      </c>
      <c r="N136" s="24">
        <v>8937151.564479994</v>
      </c>
      <c r="O136" s="32">
        <f t="shared" si="13"/>
        <v>110687142.53610303</v>
      </c>
      <c r="Q136" s="34">
        <v>405</v>
      </c>
    </row>
    <row r="137" spans="1:17" ht="14.25">
      <c r="A137" s="22" t="s">
        <v>310</v>
      </c>
      <c r="B137" s="21">
        <v>2774</v>
      </c>
      <c r="C137" s="21">
        <v>10141132.909999998</v>
      </c>
      <c r="D137" s="21">
        <v>3315658.999724008</v>
      </c>
      <c r="E137" s="21">
        <v>1159003.2325936789</v>
      </c>
      <c r="F137" s="21">
        <f t="shared" si="8"/>
        <v>14615795.142317686</v>
      </c>
      <c r="G137" s="21">
        <f t="shared" si="9"/>
        <v>10062352.120000001</v>
      </c>
      <c r="H137" s="21">
        <f t="shared" si="10"/>
        <v>4553443.022317685</v>
      </c>
      <c r="I137" s="49">
        <f t="shared" si="11"/>
        <v>0.3115426138625823</v>
      </c>
      <c r="J137" s="42">
        <v>60109.94301830467</v>
      </c>
      <c r="K137" s="23">
        <v>839480.0905014775</v>
      </c>
      <c r="L137" s="24">
        <v>0</v>
      </c>
      <c r="M137" s="24">
        <f t="shared" si="12"/>
        <v>5453033.055837467</v>
      </c>
      <c r="N137" s="24">
        <v>1973113.6102360976</v>
      </c>
      <c r="O137" s="32">
        <f t="shared" si="13"/>
        <v>7426146.666073564</v>
      </c>
      <c r="Q137" s="34">
        <v>407</v>
      </c>
    </row>
    <row r="138" spans="1:17" ht="14.25">
      <c r="A138" s="22" t="s">
        <v>311</v>
      </c>
      <c r="B138" s="21">
        <v>14609</v>
      </c>
      <c r="C138" s="21">
        <v>55595417.269999996</v>
      </c>
      <c r="D138" s="21">
        <v>19354906.869583488</v>
      </c>
      <c r="E138" s="21">
        <v>2382639.1362367426</v>
      </c>
      <c r="F138" s="21">
        <f t="shared" si="8"/>
        <v>77332963.27582023</v>
      </c>
      <c r="G138" s="21">
        <f t="shared" si="9"/>
        <v>52992394.42</v>
      </c>
      <c r="H138" s="21">
        <f t="shared" si="10"/>
        <v>24340568.855820224</v>
      </c>
      <c r="I138" s="49">
        <f t="shared" si="11"/>
        <v>0.3147502413557559</v>
      </c>
      <c r="J138" s="42">
        <v>327336.7506428177</v>
      </c>
      <c r="K138" s="23">
        <v>3403644.640913705</v>
      </c>
      <c r="L138" s="24">
        <v>0</v>
      </c>
      <c r="M138" s="24">
        <f t="shared" si="12"/>
        <v>28071550.247376747</v>
      </c>
      <c r="N138" s="24">
        <v>8893650.08403429</v>
      </c>
      <c r="O138" s="32">
        <f t="shared" si="13"/>
        <v>36965200.331411034</v>
      </c>
      <c r="Q138" s="34">
        <v>408</v>
      </c>
    </row>
    <row r="139" spans="1:17" ht="14.25">
      <c r="A139" s="22" t="s">
        <v>87</v>
      </c>
      <c r="B139" s="21">
        <v>18865</v>
      </c>
      <c r="C139" s="21">
        <v>71425279.67999999</v>
      </c>
      <c r="D139" s="21">
        <v>19460140.208118018</v>
      </c>
      <c r="E139" s="21">
        <v>2907522.0574083724</v>
      </c>
      <c r="F139" s="21">
        <f t="shared" si="8"/>
        <v>93792941.94552639</v>
      </c>
      <c r="G139" s="21">
        <f t="shared" si="9"/>
        <v>68430523.7</v>
      </c>
      <c r="H139" s="21">
        <f t="shared" si="10"/>
        <v>25362418.24552639</v>
      </c>
      <c r="I139" s="49">
        <f t="shared" si="11"/>
        <v>0.2704086013237171</v>
      </c>
      <c r="J139" s="42">
        <v>365331.62706555624</v>
      </c>
      <c r="K139" s="23">
        <v>3392454.719633933</v>
      </c>
      <c r="L139" s="24">
        <v>0</v>
      </c>
      <c r="M139" s="24">
        <f t="shared" si="12"/>
        <v>29120204.59222588</v>
      </c>
      <c r="N139" s="24">
        <v>10284207.31121861</v>
      </c>
      <c r="O139" s="32">
        <f t="shared" si="13"/>
        <v>39404411.90344449</v>
      </c>
      <c r="Q139" s="34">
        <v>410</v>
      </c>
    </row>
    <row r="140" spans="1:17" ht="14.25">
      <c r="A140" s="22" t="s">
        <v>88</v>
      </c>
      <c r="B140" s="21">
        <v>3073</v>
      </c>
      <c r="C140" s="21">
        <v>11457121.410000002</v>
      </c>
      <c r="D140" s="21">
        <v>3350029.0568490997</v>
      </c>
      <c r="E140" s="21">
        <v>545453.3894585149</v>
      </c>
      <c r="F140" s="21">
        <f t="shared" si="8"/>
        <v>15352603.856307616</v>
      </c>
      <c r="G140" s="21">
        <f t="shared" si="9"/>
        <v>11146938.74</v>
      </c>
      <c r="H140" s="21">
        <f t="shared" si="10"/>
        <v>4205665.116307616</v>
      </c>
      <c r="I140" s="49">
        <f t="shared" si="11"/>
        <v>0.273938229349917</v>
      </c>
      <c r="J140" s="42">
        <v>3605.098456953351</v>
      </c>
      <c r="K140" s="23">
        <v>740235.8966053769</v>
      </c>
      <c r="L140" s="24">
        <v>0</v>
      </c>
      <c r="M140" s="24">
        <f t="shared" si="12"/>
        <v>4949506.111369947</v>
      </c>
      <c r="N140" s="24">
        <v>1721371.4954857156</v>
      </c>
      <c r="O140" s="32">
        <f t="shared" si="13"/>
        <v>6670877.606855663</v>
      </c>
      <c r="Q140" s="34">
        <v>416</v>
      </c>
    </row>
    <row r="141" spans="1:17" ht="14.25">
      <c r="A141" s="22" t="s">
        <v>89</v>
      </c>
      <c r="B141" s="21">
        <v>22536</v>
      </c>
      <c r="C141" s="21">
        <v>83549265.6</v>
      </c>
      <c r="D141" s="21">
        <v>17234678.019341916</v>
      </c>
      <c r="E141" s="21">
        <v>2986696.57975041</v>
      </c>
      <c r="F141" s="21">
        <f t="shared" si="8"/>
        <v>103770640.19909231</v>
      </c>
      <c r="G141" s="21">
        <f t="shared" si="9"/>
        <v>81746635.68</v>
      </c>
      <c r="H141" s="21">
        <f t="shared" si="10"/>
        <v>22024004.519092306</v>
      </c>
      <c r="I141" s="49">
        <f t="shared" si="11"/>
        <v>0.2122373387774951</v>
      </c>
      <c r="J141" s="42">
        <v>369362.51625722623</v>
      </c>
      <c r="K141" s="23">
        <v>2963490.7245793357</v>
      </c>
      <c r="L141" s="24">
        <v>0</v>
      </c>
      <c r="M141" s="24">
        <f t="shared" si="12"/>
        <v>25356857.759928867</v>
      </c>
      <c r="N141" s="24">
        <v>233052.12082342306</v>
      </c>
      <c r="O141" s="32">
        <f t="shared" si="13"/>
        <v>25589909.88075229</v>
      </c>
      <c r="Q141" s="34">
        <v>418</v>
      </c>
    </row>
    <row r="142" spans="1:17" ht="14.25">
      <c r="A142" s="22" t="s">
        <v>90</v>
      </c>
      <c r="B142" s="21">
        <v>9953</v>
      </c>
      <c r="C142" s="21">
        <v>35759100.21</v>
      </c>
      <c r="D142" s="21">
        <v>16688928.653627748</v>
      </c>
      <c r="E142" s="21">
        <v>2214682.187032573</v>
      </c>
      <c r="F142" s="21">
        <f t="shared" si="8"/>
        <v>54662711.05066032</v>
      </c>
      <c r="G142" s="21">
        <f t="shared" si="9"/>
        <v>36103313.14</v>
      </c>
      <c r="H142" s="21">
        <f t="shared" si="10"/>
        <v>18559397.91066032</v>
      </c>
      <c r="I142" s="49">
        <f t="shared" si="11"/>
        <v>0.33952574897830873</v>
      </c>
      <c r="J142" s="42">
        <v>203359.13381645913</v>
      </c>
      <c r="K142" s="23">
        <v>2160270.2293291753</v>
      </c>
      <c r="L142" s="24">
        <v>0</v>
      </c>
      <c r="M142" s="24">
        <f t="shared" si="12"/>
        <v>20923027.273805954</v>
      </c>
      <c r="N142" s="24">
        <v>5218001.065160004</v>
      </c>
      <c r="O142" s="32">
        <f t="shared" si="13"/>
        <v>26141028.33896596</v>
      </c>
      <c r="Q142" s="34">
        <v>420</v>
      </c>
    </row>
    <row r="143" spans="1:17" ht="14.25">
      <c r="A143" s="22" t="s">
        <v>91</v>
      </c>
      <c r="B143" s="21">
        <v>798</v>
      </c>
      <c r="C143" s="21">
        <v>3058123.5</v>
      </c>
      <c r="D143" s="21">
        <v>1288954.6164135553</v>
      </c>
      <c r="E143" s="21">
        <v>452524.14708875766</v>
      </c>
      <c r="F143" s="21">
        <f aca="true" t="shared" si="14" ref="F143:F206">SUM(C143:E143)</f>
        <v>4799602.263502313</v>
      </c>
      <c r="G143" s="21">
        <f aca="true" t="shared" si="15" ref="G143:G206">$G$9*B143</f>
        <v>2894649.24</v>
      </c>
      <c r="H143" s="21">
        <f aca="true" t="shared" si="16" ref="H143:H206">F143-G143</f>
        <v>1904953.0235023126</v>
      </c>
      <c r="I143" s="49">
        <f aca="true" t="shared" si="17" ref="I143:I206">H143/F143</f>
        <v>0.3968981009089389</v>
      </c>
      <c r="J143" s="42">
        <v>168903.92365701846</v>
      </c>
      <c r="K143" s="23">
        <v>308479.7528506154</v>
      </c>
      <c r="L143" s="24">
        <v>17792.73002406675</v>
      </c>
      <c r="M143" s="24">
        <f aca="true" t="shared" si="18" ref="M143:M206">H143+J143+K143+L143</f>
        <v>2400129.4300340135</v>
      </c>
      <c r="N143" s="24">
        <v>772686.7330160004</v>
      </c>
      <c r="O143" s="32">
        <f t="shared" si="13"/>
        <v>3172816.1630500136</v>
      </c>
      <c r="Q143" s="34">
        <v>421</v>
      </c>
    </row>
    <row r="144" spans="1:17" ht="14.25">
      <c r="A144" s="22" t="s">
        <v>92</v>
      </c>
      <c r="B144" s="21">
        <v>11772</v>
      </c>
      <c r="C144" s="21">
        <v>41256489.18</v>
      </c>
      <c r="D144" s="21">
        <v>21923139.42559031</v>
      </c>
      <c r="E144" s="21">
        <v>5378456.279265245</v>
      </c>
      <c r="F144" s="21">
        <f t="shared" si="14"/>
        <v>68558084.88485555</v>
      </c>
      <c r="G144" s="21">
        <f t="shared" si="15"/>
        <v>42701517.36</v>
      </c>
      <c r="H144" s="21">
        <f t="shared" si="16"/>
        <v>25856567.524855554</v>
      </c>
      <c r="I144" s="49">
        <f t="shared" si="17"/>
        <v>0.3771483344128135</v>
      </c>
      <c r="J144" s="42">
        <v>2559841.4423554842</v>
      </c>
      <c r="K144" s="23">
        <v>3180681.3784072427</v>
      </c>
      <c r="L144" s="24">
        <v>0</v>
      </c>
      <c r="M144" s="24">
        <f t="shared" si="18"/>
        <v>31597090.34561828</v>
      </c>
      <c r="N144" s="24">
        <v>7435966.273828574</v>
      </c>
      <c r="O144" s="32">
        <f aca="true" t="shared" si="19" ref="O144:O207">M144+N144</f>
        <v>39033056.61944686</v>
      </c>
      <c r="Q144" s="34">
        <v>422</v>
      </c>
    </row>
    <row r="145" spans="1:17" ht="14.25">
      <c r="A145" s="22" t="s">
        <v>312</v>
      </c>
      <c r="B145" s="21">
        <v>19263</v>
      </c>
      <c r="C145" s="21">
        <v>69910185.42</v>
      </c>
      <c r="D145" s="21">
        <v>16239679.69029214</v>
      </c>
      <c r="E145" s="21">
        <v>2485785.3431495386</v>
      </c>
      <c r="F145" s="21">
        <f t="shared" si="14"/>
        <v>88635650.45344168</v>
      </c>
      <c r="G145" s="21">
        <f t="shared" si="15"/>
        <v>69874220.94</v>
      </c>
      <c r="H145" s="21">
        <f t="shared" si="16"/>
        <v>18761429.51344168</v>
      </c>
      <c r="I145" s="49">
        <f t="shared" si="17"/>
        <v>0.2116691130201232</v>
      </c>
      <c r="J145" s="42">
        <v>299007.66913664486</v>
      </c>
      <c r="K145" s="23">
        <v>2643948.2160648247</v>
      </c>
      <c r="L145" s="24">
        <v>0</v>
      </c>
      <c r="M145" s="24">
        <f t="shared" si="18"/>
        <v>21704385.39864315</v>
      </c>
      <c r="N145" s="24">
        <v>-162120.84479869908</v>
      </c>
      <c r="O145" s="32">
        <f t="shared" si="19"/>
        <v>21542264.553844452</v>
      </c>
      <c r="Q145" s="34">
        <v>423</v>
      </c>
    </row>
    <row r="146" spans="1:17" ht="14.25">
      <c r="A146" s="22" t="s">
        <v>313</v>
      </c>
      <c r="B146" s="21">
        <v>9937</v>
      </c>
      <c r="C146" s="21">
        <v>44086411.870000005</v>
      </c>
      <c r="D146" s="21">
        <v>7118434.490119465</v>
      </c>
      <c r="E146" s="21">
        <v>1243745.3793305624</v>
      </c>
      <c r="F146" s="21">
        <f t="shared" si="14"/>
        <v>52448591.73945003</v>
      </c>
      <c r="G146" s="21">
        <f t="shared" si="15"/>
        <v>36045275.06</v>
      </c>
      <c r="H146" s="21">
        <f t="shared" si="16"/>
        <v>16403316.679450028</v>
      </c>
      <c r="I146" s="49">
        <f t="shared" si="17"/>
        <v>0.31275037394592264</v>
      </c>
      <c r="J146" s="42">
        <v>95288.52040105582</v>
      </c>
      <c r="K146" s="23">
        <v>1002858.5417924814</v>
      </c>
      <c r="L146" s="24">
        <v>895971.1698492242</v>
      </c>
      <c r="M146" s="24">
        <f t="shared" si="18"/>
        <v>18397434.911492787</v>
      </c>
      <c r="N146" s="24">
        <v>7026921.26992</v>
      </c>
      <c r="O146" s="32">
        <f t="shared" si="19"/>
        <v>25424356.181412786</v>
      </c>
      <c r="Q146" s="34">
        <v>425</v>
      </c>
    </row>
    <row r="147" spans="1:17" ht="14.25">
      <c r="A147" s="25" t="s">
        <v>93</v>
      </c>
      <c r="B147" s="21">
        <v>12338</v>
      </c>
      <c r="C147" s="21">
        <v>43698942.78000001</v>
      </c>
      <c r="D147" s="21">
        <v>16545338.820215851</v>
      </c>
      <c r="E147" s="21">
        <v>2193305.1608914034</v>
      </c>
      <c r="F147" s="21">
        <f t="shared" si="14"/>
        <v>62437586.761107266</v>
      </c>
      <c r="G147" s="21">
        <f t="shared" si="15"/>
        <v>44754614.440000005</v>
      </c>
      <c r="H147" s="21">
        <f t="shared" si="16"/>
        <v>17682972.32110726</v>
      </c>
      <c r="I147" s="49">
        <f t="shared" si="17"/>
        <v>0.2832103743657512</v>
      </c>
      <c r="J147" s="42">
        <v>178373.6021358221</v>
      </c>
      <c r="K147" s="23">
        <v>3188887.072072277</v>
      </c>
      <c r="L147" s="24">
        <v>0</v>
      </c>
      <c r="M147" s="24">
        <f t="shared" si="18"/>
        <v>21050232.995315358</v>
      </c>
      <c r="N147" s="24">
        <v>8647515.059322797</v>
      </c>
      <c r="O147" s="32">
        <f t="shared" si="19"/>
        <v>29697748.054638155</v>
      </c>
      <c r="Q147" s="35">
        <v>426</v>
      </c>
    </row>
    <row r="148" spans="1:17" ht="14.25">
      <c r="A148" s="22" t="s">
        <v>94</v>
      </c>
      <c r="B148" s="21">
        <v>16467</v>
      </c>
      <c r="C148" s="21">
        <v>62327028.25000001</v>
      </c>
      <c r="D148" s="21">
        <v>23272340.587715752</v>
      </c>
      <c r="E148" s="21">
        <v>3122969.590427834</v>
      </c>
      <c r="F148" s="21">
        <f t="shared" si="14"/>
        <v>88722338.42814359</v>
      </c>
      <c r="G148" s="21">
        <f t="shared" si="15"/>
        <v>59732066.46</v>
      </c>
      <c r="H148" s="21">
        <f t="shared" si="16"/>
        <v>28990271.96814359</v>
      </c>
      <c r="I148" s="49">
        <f t="shared" si="17"/>
        <v>0.3267527939609355</v>
      </c>
      <c r="J148" s="42">
        <v>624726.5063176795</v>
      </c>
      <c r="K148" s="23">
        <v>4276936.761562107</v>
      </c>
      <c r="L148" s="24">
        <v>0</v>
      </c>
      <c r="M148" s="24">
        <f t="shared" si="18"/>
        <v>33891935.236023374</v>
      </c>
      <c r="N148" s="24">
        <v>10668688.46816781</v>
      </c>
      <c r="O148" s="32">
        <f t="shared" si="19"/>
        <v>44560623.704191186</v>
      </c>
      <c r="Q148" s="34">
        <v>430</v>
      </c>
    </row>
    <row r="149" spans="1:17" ht="14.25">
      <c r="A149" s="22" t="s">
        <v>95</v>
      </c>
      <c r="B149" s="21">
        <v>8175</v>
      </c>
      <c r="C149" s="21">
        <v>29931268.830000002</v>
      </c>
      <c r="D149" s="21">
        <v>8321429.857965871</v>
      </c>
      <c r="E149" s="21">
        <v>1430253.912338075</v>
      </c>
      <c r="F149" s="21">
        <f t="shared" si="14"/>
        <v>39682952.60030395</v>
      </c>
      <c r="G149" s="21">
        <f t="shared" si="15"/>
        <v>29653831.5</v>
      </c>
      <c r="H149" s="21">
        <f t="shared" si="16"/>
        <v>10029121.100303948</v>
      </c>
      <c r="I149" s="49">
        <f t="shared" si="17"/>
        <v>0.25273122192593933</v>
      </c>
      <c r="J149" s="42">
        <v>98485.44893496575</v>
      </c>
      <c r="K149" s="23">
        <v>2074534.5327177732</v>
      </c>
      <c r="L149" s="24">
        <v>0</v>
      </c>
      <c r="M149" s="24">
        <f t="shared" si="18"/>
        <v>12202141.081956686</v>
      </c>
      <c r="N149" s="24">
        <v>4593956.123133661</v>
      </c>
      <c r="O149" s="32">
        <f t="shared" si="19"/>
        <v>16796097.205090348</v>
      </c>
      <c r="Q149" s="34">
        <v>433</v>
      </c>
    </row>
    <row r="150" spans="1:17" ht="14.25">
      <c r="A150" s="22" t="s">
        <v>314</v>
      </c>
      <c r="B150" s="21">
        <v>15311</v>
      </c>
      <c r="C150" s="21">
        <v>54236599.059999995</v>
      </c>
      <c r="D150" s="21">
        <v>18900134.44861578</v>
      </c>
      <c r="E150" s="21">
        <v>5856382.291768325</v>
      </c>
      <c r="F150" s="21">
        <f t="shared" si="14"/>
        <v>78993115.8003841</v>
      </c>
      <c r="G150" s="21">
        <f t="shared" si="15"/>
        <v>55538815.18</v>
      </c>
      <c r="H150" s="21">
        <f t="shared" si="16"/>
        <v>23454300.620384105</v>
      </c>
      <c r="I150" s="49">
        <f t="shared" si="17"/>
        <v>0.2969157550343148</v>
      </c>
      <c r="J150" s="42">
        <v>383568.4962805611</v>
      </c>
      <c r="K150" s="23">
        <v>3376085.8766726553</v>
      </c>
      <c r="L150" s="24">
        <v>0</v>
      </c>
      <c r="M150" s="24">
        <f t="shared" si="18"/>
        <v>27213954.993337322</v>
      </c>
      <c r="N150" s="24">
        <v>-994555.1412171719</v>
      </c>
      <c r="O150" s="32">
        <f t="shared" si="19"/>
        <v>26219399.85212015</v>
      </c>
      <c r="Q150" s="34">
        <v>434</v>
      </c>
    </row>
    <row r="151" spans="1:17" ht="14.25">
      <c r="A151" s="22" t="s">
        <v>96</v>
      </c>
      <c r="B151" s="21">
        <v>761</v>
      </c>
      <c r="C151" s="21">
        <v>3097754.69</v>
      </c>
      <c r="D151" s="21">
        <v>1298373.4780458373</v>
      </c>
      <c r="E151" s="21">
        <v>375439.70639476005</v>
      </c>
      <c r="F151" s="21">
        <f t="shared" si="14"/>
        <v>4771567.874440597</v>
      </c>
      <c r="G151" s="21">
        <f t="shared" si="15"/>
        <v>2760436.18</v>
      </c>
      <c r="H151" s="21">
        <f t="shared" si="16"/>
        <v>2011131.6944405972</v>
      </c>
      <c r="I151" s="49">
        <f t="shared" si="17"/>
        <v>0.4214823612199744</v>
      </c>
      <c r="J151" s="42">
        <v>76889.737829167</v>
      </c>
      <c r="K151" s="23">
        <v>453540.36227273854</v>
      </c>
      <c r="L151" s="24">
        <v>231182.8310426264</v>
      </c>
      <c r="M151" s="24">
        <f t="shared" si="18"/>
        <v>2772744.625585129</v>
      </c>
      <c r="N151" s="24">
        <v>617558.7854231586</v>
      </c>
      <c r="O151" s="32">
        <f t="shared" si="19"/>
        <v>3390303.4110082877</v>
      </c>
      <c r="Q151" s="34">
        <v>435</v>
      </c>
    </row>
    <row r="152" spans="1:17" ht="14.25">
      <c r="A152" s="22" t="s">
        <v>97</v>
      </c>
      <c r="B152" s="21">
        <v>2076</v>
      </c>
      <c r="C152" s="21">
        <v>8897893.15</v>
      </c>
      <c r="D152" s="21">
        <v>2240256.7929214523</v>
      </c>
      <c r="E152" s="21">
        <v>349733.0324654768</v>
      </c>
      <c r="F152" s="21">
        <f t="shared" si="14"/>
        <v>11487882.975386929</v>
      </c>
      <c r="G152" s="21">
        <f t="shared" si="15"/>
        <v>7530440.88</v>
      </c>
      <c r="H152" s="21">
        <f t="shared" si="16"/>
        <v>3957442.095386929</v>
      </c>
      <c r="I152" s="49">
        <f t="shared" si="17"/>
        <v>0.34448837125742365</v>
      </c>
      <c r="J152" s="42">
        <v>29138.999591788106</v>
      </c>
      <c r="K152" s="23">
        <v>453847.8067828694</v>
      </c>
      <c r="L152" s="24">
        <v>0</v>
      </c>
      <c r="M152" s="24">
        <f t="shared" si="18"/>
        <v>4440428.901761587</v>
      </c>
      <c r="N152" s="24">
        <v>2222927.7160663423</v>
      </c>
      <c r="O152" s="32">
        <f t="shared" si="19"/>
        <v>6663356.61782793</v>
      </c>
      <c r="Q152" s="34">
        <v>436</v>
      </c>
    </row>
    <row r="153" spans="1:17" ht="14.25">
      <c r="A153" s="22" t="s">
        <v>315</v>
      </c>
      <c r="B153" s="21">
        <v>5147</v>
      </c>
      <c r="C153" s="21">
        <v>21638397.58</v>
      </c>
      <c r="D153" s="21">
        <v>3792730.7211925155</v>
      </c>
      <c r="E153" s="21">
        <v>2371574.4244408063</v>
      </c>
      <c r="F153" s="21">
        <f t="shared" si="14"/>
        <v>27802702.72563332</v>
      </c>
      <c r="G153" s="21">
        <f t="shared" si="15"/>
        <v>18670124.86</v>
      </c>
      <c r="H153" s="21">
        <f t="shared" si="16"/>
        <v>9132577.86563332</v>
      </c>
      <c r="I153" s="49">
        <f t="shared" si="17"/>
        <v>0.32847806041580757</v>
      </c>
      <c r="J153" s="42">
        <v>6845.093899099654</v>
      </c>
      <c r="K153" s="23">
        <v>989551.1629103994</v>
      </c>
      <c r="L153" s="24">
        <v>618975.4820087496</v>
      </c>
      <c r="M153" s="24">
        <f t="shared" si="18"/>
        <v>10747949.604451569</v>
      </c>
      <c r="N153" s="24">
        <v>4056554.3528000014</v>
      </c>
      <c r="O153" s="32">
        <f t="shared" si="19"/>
        <v>14804503.957251571</v>
      </c>
      <c r="Q153" s="34">
        <v>440</v>
      </c>
    </row>
    <row r="154" spans="1:17" ht="14.25">
      <c r="A154" s="22" t="s">
        <v>98</v>
      </c>
      <c r="B154" s="21">
        <v>4860</v>
      </c>
      <c r="C154" s="21">
        <v>18346303.75</v>
      </c>
      <c r="D154" s="21">
        <v>6506313.823568252</v>
      </c>
      <c r="E154" s="21">
        <v>1312741.9936655501</v>
      </c>
      <c r="F154" s="21">
        <f t="shared" si="14"/>
        <v>26165359.5672338</v>
      </c>
      <c r="G154" s="21">
        <f t="shared" si="15"/>
        <v>17629066.8</v>
      </c>
      <c r="H154" s="21">
        <f t="shared" si="16"/>
        <v>8536292.7672338</v>
      </c>
      <c r="I154" s="49">
        <f t="shared" si="17"/>
        <v>0.3262440458843752</v>
      </c>
      <c r="J154" s="42">
        <v>357603.38156423345</v>
      </c>
      <c r="K154" s="23">
        <v>1431518.3558955798</v>
      </c>
      <c r="L154" s="24">
        <v>0</v>
      </c>
      <c r="M154" s="24">
        <f t="shared" si="18"/>
        <v>10325414.504693612</v>
      </c>
      <c r="N154" s="24">
        <v>2283943.567870382</v>
      </c>
      <c r="O154" s="32">
        <f t="shared" si="19"/>
        <v>12609358.072563995</v>
      </c>
      <c r="Q154" s="34">
        <v>441</v>
      </c>
    </row>
    <row r="155" spans="1:17" ht="14.25">
      <c r="A155" s="22" t="s">
        <v>316</v>
      </c>
      <c r="B155" s="21">
        <v>47353</v>
      </c>
      <c r="C155" s="21">
        <v>164406538.6</v>
      </c>
      <c r="D155" s="21">
        <v>52500745.801347904</v>
      </c>
      <c r="E155" s="21">
        <v>11250771.290772999</v>
      </c>
      <c r="F155" s="21">
        <f t="shared" si="14"/>
        <v>228158055.6921209</v>
      </c>
      <c r="G155" s="21">
        <f t="shared" si="15"/>
        <v>171767325.14000002</v>
      </c>
      <c r="H155" s="21">
        <f t="shared" si="16"/>
        <v>56390730.552120894</v>
      </c>
      <c r="I155" s="49">
        <f t="shared" si="17"/>
        <v>0.2471564301381284</v>
      </c>
      <c r="J155" s="42">
        <v>1094903.284622449</v>
      </c>
      <c r="K155" s="23">
        <v>8291744.721596505</v>
      </c>
      <c r="L155" s="24">
        <v>0</v>
      </c>
      <c r="M155" s="24">
        <f t="shared" si="18"/>
        <v>65777378.55833984</v>
      </c>
      <c r="N155" s="24">
        <v>3695308.3348253844</v>
      </c>
      <c r="O155" s="32">
        <f t="shared" si="19"/>
        <v>69472686.89316523</v>
      </c>
      <c r="Q155" s="34">
        <v>444</v>
      </c>
    </row>
    <row r="156" spans="1:17" ht="14.25">
      <c r="A156" s="22" t="s">
        <v>317</v>
      </c>
      <c r="B156" s="21">
        <v>15457</v>
      </c>
      <c r="C156" s="21">
        <v>56311638.40999999</v>
      </c>
      <c r="D156" s="21">
        <v>14282679.452757033</v>
      </c>
      <c r="E156" s="21">
        <v>10966915.917816136</v>
      </c>
      <c r="F156" s="21">
        <f t="shared" si="14"/>
        <v>81561233.78057316</v>
      </c>
      <c r="G156" s="21">
        <f t="shared" si="15"/>
        <v>56068412.660000004</v>
      </c>
      <c r="H156" s="21">
        <f t="shared" si="16"/>
        <v>25492821.120573156</v>
      </c>
      <c r="I156" s="49">
        <f t="shared" si="17"/>
        <v>0.31256051360328024</v>
      </c>
      <c r="J156" s="42">
        <v>373453.7906692606</v>
      </c>
      <c r="K156" s="23">
        <v>3035244.0305605093</v>
      </c>
      <c r="L156" s="24">
        <v>552250.8961418683</v>
      </c>
      <c r="M156" s="24">
        <f t="shared" si="18"/>
        <v>29453769.837944794</v>
      </c>
      <c r="N156" s="24">
        <v>856764.7006339396</v>
      </c>
      <c r="O156" s="32">
        <f t="shared" si="19"/>
        <v>30310534.538578734</v>
      </c>
      <c r="Q156" s="34">
        <v>445</v>
      </c>
    </row>
    <row r="157" spans="1:17" ht="14.25">
      <c r="A157" s="22" t="s">
        <v>318</v>
      </c>
      <c r="B157" s="21">
        <v>5545</v>
      </c>
      <c r="C157" s="21">
        <v>21076524.660000004</v>
      </c>
      <c r="D157" s="21">
        <v>6148510.383848316</v>
      </c>
      <c r="E157" s="21">
        <v>4719392.453858212</v>
      </c>
      <c r="F157" s="21">
        <f t="shared" si="14"/>
        <v>31944427.497706532</v>
      </c>
      <c r="G157" s="21">
        <f t="shared" si="15"/>
        <v>20113822.1</v>
      </c>
      <c r="H157" s="21">
        <f t="shared" si="16"/>
        <v>11830605.397706531</v>
      </c>
      <c r="I157" s="49">
        <f t="shared" si="17"/>
        <v>0.37034958283587693</v>
      </c>
      <c r="J157" s="42">
        <v>117454.4596731363</v>
      </c>
      <c r="K157" s="23">
        <v>1610656.2006543973</v>
      </c>
      <c r="L157" s="24">
        <v>0</v>
      </c>
      <c r="M157" s="24">
        <f t="shared" si="18"/>
        <v>13558716.058034064</v>
      </c>
      <c r="N157" s="24">
        <v>3065475.348907912</v>
      </c>
      <c r="O157" s="32">
        <f t="shared" si="19"/>
        <v>16624191.406941976</v>
      </c>
      <c r="Q157" s="34">
        <v>475</v>
      </c>
    </row>
    <row r="158" spans="1:17" ht="14.25">
      <c r="A158" s="22" t="s">
        <v>99</v>
      </c>
      <c r="B158" s="21">
        <v>2028</v>
      </c>
      <c r="C158" s="21">
        <v>7583751.979999999</v>
      </c>
      <c r="D158" s="21">
        <v>2551600.805788572</v>
      </c>
      <c r="E158" s="21">
        <v>443301.1039197518</v>
      </c>
      <c r="F158" s="21">
        <f t="shared" si="14"/>
        <v>10578653.889708322</v>
      </c>
      <c r="G158" s="21">
        <f t="shared" si="15"/>
        <v>7356326.640000001</v>
      </c>
      <c r="H158" s="21">
        <f t="shared" si="16"/>
        <v>3222327.249708321</v>
      </c>
      <c r="I158" s="49">
        <f t="shared" si="17"/>
        <v>0.30460654855559965</v>
      </c>
      <c r="J158" s="42">
        <v>27136.890021083083</v>
      </c>
      <c r="K158" s="23">
        <v>579164.3865596572</v>
      </c>
      <c r="L158" s="24">
        <v>0</v>
      </c>
      <c r="M158" s="24">
        <f t="shared" si="18"/>
        <v>3828628.526289061</v>
      </c>
      <c r="N158" s="24">
        <v>1550568.5044266668</v>
      </c>
      <c r="O158" s="32">
        <f t="shared" si="19"/>
        <v>5379197.030715728</v>
      </c>
      <c r="Q158" s="34">
        <v>480</v>
      </c>
    </row>
    <row r="159" spans="1:17" ht="14.25">
      <c r="A159" s="22" t="s">
        <v>100</v>
      </c>
      <c r="B159" s="21">
        <v>9706</v>
      </c>
      <c r="C159" s="21">
        <v>35120763.95</v>
      </c>
      <c r="D159" s="21">
        <v>7543043.459615172</v>
      </c>
      <c r="E159" s="21">
        <v>932711.7778608766</v>
      </c>
      <c r="F159" s="21">
        <f t="shared" si="14"/>
        <v>43596519.187476054</v>
      </c>
      <c r="G159" s="21">
        <f t="shared" si="15"/>
        <v>35207350.28</v>
      </c>
      <c r="H159" s="21">
        <f t="shared" si="16"/>
        <v>8389168.907476053</v>
      </c>
      <c r="I159" s="49">
        <f t="shared" si="17"/>
        <v>0.19242749338314158</v>
      </c>
      <c r="J159" s="42">
        <v>64880.612047002825</v>
      </c>
      <c r="K159" s="23">
        <v>1526978.2018507966</v>
      </c>
      <c r="L159" s="24">
        <v>0</v>
      </c>
      <c r="M159" s="24">
        <f t="shared" si="18"/>
        <v>9981027.721373852</v>
      </c>
      <c r="N159" s="24">
        <v>199237.06145156952</v>
      </c>
      <c r="O159" s="32">
        <f t="shared" si="19"/>
        <v>10180264.782825422</v>
      </c>
      <c r="Q159" s="34">
        <v>481</v>
      </c>
    </row>
    <row r="160" spans="1:17" ht="14.25">
      <c r="A160" s="22" t="s">
        <v>101</v>
      </c>
      <c r="B160" s="21">
        <v>1134</v>
      </c>
      <c r="C160" s="21">
        <v>4782579.829999999</v>
      </c>
      <c r="D160" s="21">
        <v>1557321.8811340877</v>
      </c>
      <c r="E160" s="21">
        <v>275125.26000918244</v>
      </c>
      <c r="F160" s="21">
        <f t="shared" si="14"/>
        <v>6615026.97114327</v>
      </c>
      <c r="G160" s="21">
        <f t="shared" si="15"/>
        <v>4113448.92</v>
      </c>
      <c r="H160" s="21">
        <f t="shared" si="16"/>
        <v>2501578.05114327</v>
      </c>
      <c r="I160" s="49">
        <f t="shared" si="17"/>
        <v>0.3781659639568974</v>
      </c>
      <c r="J160" s="42">
        <v>15713.258338874399</v>
      </c>
      <c r="K160" s="23">
        <v>352055.8457001271</v>
      </c>
      <c r="L160" s="24">
        <v>0</v>
      </c>
      <c r="M160" s="24">
        <f t="shared" si="18"/>
        <v>2869347.1551822713</v>
      </c>
      <c r="N160" s="24">
        <v>1601907.665874286</v>
      </c>
      <c r="O160" s="32">
        <f t="shared" si="19"/>
        <v>4471254.821056558</v>
      </c>
      <c r="Q160" s="34">
        <v>483</v>
      </c>
    </row>
    <row r="161" spans="1:17" ht="14.25">
      <c r="A161" s="22" t="s">
        <v>319</v>
      </c>
      <c r="B161" s="21">
        <v>3185</v>
      </c>
      <c r="C161" s="21">
        <v>12768756.77</v>
      </c>
      <c r="D161" s="21">
        <v>4439187.8651179215</v>
      </c>
      <c r="E161" s="21">
        <v>905398.3986282302</v>
      </c>
      <c r="F161" s="21">
        <f t="shared" si="14"/>
        <v>18113343.033746153</v>
      </c>
      <c r="G161" s="21">
        <f t="shared" si="15"/>
        <v>11553205.3</v>
      </c>
      <c r="H161" s="21">
        <f t="shared" si="16"/>
        <v>6560137.733746152</v>
      </c>
      <c r="I161" s="49">
        <f t="shared" si="17"/>
        <v>0.36217156167827524</v>
      </c>
      <c r="J161" s="42">
        <v>479490.96245474747</v>
      </c>
      <c r="K161" s="23">
        <v>1042946.7503844434</v>
      </c>
      <c r="L161" s="24">
        <v>1346287.3924837913</v>
      </c>
      <c r="M161" s="24">
        <f t="shared" si="18"/>
        <v>9428862.839069135</v>
      </c>
      <c r="N161" s="24">
        <v>2696227.30612923</v>
      </c>
      <c r="O161" s="32">
        <f t="shared" si="19"/>
        <v>12125090.145198366</v>
      </c>
      <c r="Q161" s="34">
        <v>484</v>
      </c>
    </row>
    <row r="162" spans="1:17" ht="14.25">
      <c r="A162" s="22" t="s">
        <v>102</v>
      </c>
      <c r="B162" s="21">
        <v>2085</v>
      </c>
      <c r="C162" s="21">
        <v>7904139.800000001</v>
      </c>
      <c r="D162" s="21">
        <v>4247881.803854909</v>
      </c>
      <c r="E162" s="21">
        <v>813541.0806988031</v>
      </c>
      <c r="F162" s="21">
        <f t="shared" si="14"/>
        <v>12965562.684553713</v>
      </c>
      <c r="G162" s="21">
        <f t="shared" si="15"/>
        <v>7563087.3</v>
      </c>
      <c r="H162" s="21">
        <f t="shared" si="16"/>
        <v>5402475.384553713</v>
      </c>
      <c r="I162" s="49">
        <f t="shared" si="17"/>
        <v>0.416678821890997</v>
      </c>
      <c r="J162" s="42">
        <v>242685.58579395298</v>
      </c>
      <c r="K162" s="23">
        <v>708617.120063303</v>
      </c>
      <c r="L162" s="24">
        <v>-61660.578909431584</v>
      </c>
      <c r="M162" s="24">
        <f t="shared" si="18"/>
        <v>6292117.511501538</v>
      </c>
      <c r="N162" s="24">
        <v>1941990.2281920006</v>
      </c>
      <c r="O162" s="32">
        <f t="shared" si="19"/>
        <v>8234107.739693538</v>
      </c>
      <c r="Q162" s="34">
        <v>489</v>
      </c>
    </row>
    <row r="163" spans="1:17" ht="14.25">
      <c r="A163" s="22" t="s">
        <v>320</v>
      </c>
      <c r="B163" s="21">
        <v>54665</v>
      </c>
      <c r="C163" s="21">
        <v>187296861.56</v>
      </c>
      <c r="D163" s="21">
        <v>80213800.29071325</v>
      </c>
      <c r="E163" s="21">
        <v>11517279.193050852</v>
      </c>
      <c r="F163" s="21">
        <f t="shared" si="14"/>
        <v>279027941.0437641</v>
      </c>
      <c r="G163" s="21">
        <f t="shared" si="15"/>
        <v>198290727.70000002</v>
      </c>
      <c r="H163" s="21">
        <f t="shared" si="16"/>
        <v>80737213.3437641</v>
      </c>
      <c r="I163" s="49">
        <f t="shared" si="17"/>
        <v>0.28935171525026904</v>
      </c>
      <c r="J163" s="42">
        <v>2076063.0562408932</v>
      </c>
      <c r="K163" s="23">
        <v>11827593.333448835</v>
      </c>
      <c r="L163" s="24">
        <v>0</v>
      </c>
      <c r="M163" s="24">
        <f t="shared" si="18"/>
        <v>94640869.73345381</v>
      </c>
      <c r="N163" s="24">
        <v>18598060.471212026</v>
      </c>
      <c r="O163" s="32">
        <f t="shared" si="19"/>
        <v>113238930.20466584</v>
      </c>
      <c r="Q163" s="34">
        <v>491</v>
      </c>
    </row>
    <row r="164" spans="1:17" ht="14.25">
      <c r="A164" s="22" t="s">
        <v>103</v>
      </c>
      <c r="B164" s="21">
        <v>9063</v>
      </c>
      <c r="C164" s="21">
        <v>36624910.1</v>
      </c>
      <c r="D164" s="21">
        <v>11947298.175051153</v>
      </c>
      <c r="E164" s="21">
        <v>1618434.949220034</v>
      </c>
      <c r="F164" s="21">
        <f t="shared" si="14"/>
        <v>50190643.224271186</v>
      </c>
      <c r="G164" s="21">
        <f t="shared" si="15"/>
        <v>32874944.94</v>
      </c>
      <c r="H164" s="21">
        <f t="shared" si="16"/>
        <v>17315698.284271184</v>
      </c>
      <c r="I164" s="49">
        <f t="shared" si="17"/>
        <v>0.34499853303130534</v>
      </c>
      <c r="J164" s="42">
        <v>169741.72231027874</v>
      </c>
      <c r="K164" s="23">
        <v>1246221.6313622792</v>
      </c>
      <c r="L164" s="24">
        <v>0</v>
      </c>
      <c r="M164" s="24">
        <f t="shared" si="18"/>
        <v>18731661.63794374</v>
      </c>
      <c r="N164" s="24">
        <v>6775397.840124881</v>
      </c>
      <c r="O164" s="32">
        <f t="shared" si="19"/>
        <v>25507059.47806862</v>
      </c>
      <c r="Q164" s="34">
        <v>494</v>
      </c>
    </row>
    <row r="165" spans="1:17" ht="14.25">
      <c r="A165" s="22" t="s">
        <v>104</v>
      </c>
      <c r="B165" s="21">
        <v>1710</v>
      </c>
      <c r="C165" s="21">
        <v>7082736.749999999</v>
      </c>
      <c r="D165" s="21">
        <v>2655645.9210198247</v>
      </c>
      <c r="E165" s="21">
        <v>741075.4171806682</v>
      </c>
      <c r="F165" s="21">
        <f t="shared" si="14"/>
        <v>10479458.088200493</v>
      </c>
      <c r="G165" s="21">
        <f t="shared" si="15"/>
        <v>6202819.8</v>
      </c>
      <c r="H165" s="21">
        <f t="shared" si="16"/>
        <v>4276638.288200493</v>
      </c>
      <c r="I165" s="49">
        <f t="shared" si="17"/>
        <v>0.40809727489781555</v>
      </c>
      <c r="J165" s="42">
        <v>145371.84918104386</v>
      </c>
      <c r="K165" s="23">
        <v>557505.8050193212</v>
      </c>
      <c r="L165" s="24">
        <v>0</v>
      </c>
      <c r="M165" s="24">
        <f t="shared" si="18"/>
        <v>4979515.942400858</v>
      </c>
      <c r="N165" s="24">
        <v>1322179.7365257142</v>
      </c>
      <c r="O165" s="32">
        <f t="shared" si="19"/>
        <v>6301695.678926572</v>
      </c>
      <c r="Q165" s="34">
        <v>495</v>
      </c>
    </row>
    <row r="166" spans="1:17" ht="14.25">
      <c r="A166" s="22" t="s">
        <v>105</v>
      </c>
      <c r="B166" s="21">
        <v>2358</v>
      </c>
      <c r="C166" s="21">
        <v>8043804.199999999</v>
      </c>
      <c r="D166" s="21">
        <v>2616678.7299515866</v>
      </c>
      <c r="E166" s="21">
        <v>1916739.0179659275</v>
      </c>
      <c r="F166" s="21">
        <f t="shared" si="14"/>
        <v>12577221.947917514</v>
      </c>
      <c r="G166" s="21">
        <f t="shared" si="15"/>
        <v>8553362.040000001</v>
      </c>
      <c r="H166" s="21">
        <f t="shared" si="16"/>
        <v>4023859.9079175126</v>
      </c>
      <c r="I166" s="49">
        <f t="shared" si="17"/>
        <v>0.3199323288227228</v>
      </c>
      <c r="J166" s="42">
        <v>2667539.3027209197</v>
      </c>
      <c r="K166" s="23">
        <v>921620.3179558198</v>
      </c>
      <c r="L166" s="24">
        <v>0</v>
      </c>
      <c r="M166" s="24">
        <f t="shared" si="18"/>
        <v>7613019.528594252</v>
      </c>
      <c r="N166" s="24">
        <v>1266931.4312114287</v>
      </c>
      <c r="O166" s="32">
        <f t="shared" si="19"/>
        <v>8879950.95980568</v>
      </c>
      <c r="Q166" s="34">
        <v>498</v>
      </c>
    </row>
    <row r="167" spans="1:17" ht="14.25">
      <c r="A167" s="22" t="s">
        <v>321</v>
      </c>
      <c r="B167" s="21">
        <v>19302</v>
      </c>
      <c r="C167" s="21">
        <v>72517997.27000001</v>
      </c>
      <c r="D167" s="21">
        <v>17757656.23986795</v>
      </c>
      <c r="E167" s="21">
        <v>6700953.4406057615</v>
      </c>
      <c r="F167" s="21">
        <f t="shared" si="14"/>
        <v>96976606.95047373</v>
      </c>
      <c r="G167" s="21">
        <f t="shared" si="15"/>
        <v>70015688.76</v>
      </c>
      <c r="H167" s="21">
        <f t="shared" si="16"/>
        <v>26960918.19047372</v>
      </c>
      <c r="I167" s="49">
        <f t="shared" si="17"/>
        <v>0.27801465774362216</v>
      </c>
      <c r="J167" s="42">
        <v>168521.2691793198</v>
      </c>
      <c r="K167" s="23">
        <v>3710896.4741760483</v>
      </c>
      <c r="L167" s="24">
        <v>0</v>
      </c>
      <c r="M167" s="24">
        <f t="shared" si="18"/>
        <v>30840335.933829088</v>
      </c>
      <c r="N167" s="24">
        <v>2619719.3769368706</v>
      </c>
      <c r="O167" s="32">
        <f t="shared" si="19"/>
        <v>33460055.31076596</v>
      </c>
      <c r="Q167" s="34">
        <v>499</v>
      </c>
    </row>
    <row r="168" spans="1:17" ht="14.25">
      <c r="A168" s="22" t="s">
        <v>106</v>
      </c>
      <c r="B168" s="21">
        <v>9791</v>
      </c>
      <c r="C168" s="21">
        <v>35206754.37</v>
      </c>
      <c r="D168" s="21">
        <v>8777806.669929978</v>
      </c>
      <c r="E168" s="21">
        <v>1115344.629799846</v>
      </c>
      <c r="F168" s="21">
        <f t="shared" si="14"/>
        <v>45099905.669729814</v>
      </c>
      <c r="G168" s="21">
        <f t="shared" si="15"/>
        <v>35515677.58</v>
      </c>
      <c r="H168" s="21">
        <f t="shared" si="16"/>
        <v>9584228.089729816</v>
      </c>
      <c r="I168" s="49">
        <f t="shared" si="17"/>
        <v>0.2125110451431069</v>
      </c>
      <c r="J168" s="42">
        <v>118652.56519759096</v>
      </c>
      <c r="K168" s="23">
        <v>862218.2216471802</v>
      </c>
      <c r="L168" s="24">
        <v>0</v>
      </c>
      <c r="M168" s="24">
        <f t="shared" si="18"/>
        <v>10565098.876574587</v>
      </c>
      <c r="N168" s="24">
        <v>140521.71876923656</v>
      </c>
      <c r="O168" s="32">
        <f t="shared" si="19"/>
        <v>10705620.595343824</v>
      </c>
      <c r="Q168" s="34">
        <v>500</v>
      </c>
    </row>
    <row r="169" spans="1:17" ht="14.25">
      <c r="A169" s="22" t="s">
        <v>107</v>
      </c>
      <c r="B169" s="21">
        <v>7859</v>
      </c>
      <c r="C169" s="21">
        <v>28358627.349999998</v>
      </c>
      <c r="D169" s="21">
        <v>8521941.512276258</v>
      </c>
      <c r="E169" s="21">
        <v>1366566.478163882</v>
      </c>
      <c r="F169" s="21">
        <f t="shared" si="14"/>
        <v>38247135.34044014</v>
      </c>
      <c r="G169" s="21">
        <f t="shared" si="15"/>
        <v>28507579.42</v>
      </c>
      <c r="H169" s="21">
        <f t="shared" si="16"/>
        <v>9739555.920440137</v>
      </c>
      <c r="I169" s="49">
        <f t="shared" si="17"/>
        <v>0.25464798431955077</v>
      </c>
      <c r="J169" s="42">
        <v>92057.9858582788</v>
      </c>
      <c r="K169" s="23">
        <v>1819128.408291147</v>
      </c>
      <c r="L169" s="24">
        <v>0</v>
      </c>
      <c r="M169" s="24">
        <f t="shared" si="18"/>
        <v>11650742.314589564</v>
      </c>
      <c r="N169" s="24">
        <v>4273257.33609366</v>
      </c>
      <c r="O169" s="32">
        <f t="shared" si="19"/>
        <v>15923999.650683224</v>
      </c>
      <c r="Q169" s="34">
        <v>503</v>
      </c>
    </row>
    <row r="170" spans="1:17" ht="14.25">
      <c r="A170" s="22" t="s">
        <v>322</v>
      </c>
      <c r="B170" s="21">
        <v>1969</v>
      </c>
      <c r="C170" s="21">
        <v>7066960.34</v>
      </c>
      <c r="D170" s="21">
        <v>2024295.5747610934</v>
      </c>
      <c r="E170" s="21">
        <v>587602.9620073221</v>
      </c>
      <c r="F170" s="21">
        <f t="shared" si="14"/>
        <v>9678858.876768414</v>
      </c>
      <c r="G170" s="21">
        <f t="shared" si="15"/>
        <v>7142311.220000001</v>
      </c>
      <c r="H170" s="21">
        <f t="shared" si="16"/>
        <v>2536547.6567684133</v>
      </c>
      <c r="I170" s="49">
        <f t="shared" si="17"/>
        <v>0.2620709413231282</v>
      </c>
      <c r="J170" s="42">
        <v>21169.310155306106</v>
      </c>
      <c r="K170" s="23">
        <v>695610.3244455981</v>
      </c>
      <c r="L170" s="24">
        <v>0</v>
      </c>
      <c r="M170" s="24">
        <f t="shared" si="18"/>
        <v>3253327.291369317</v>
      </c>
      <c r="N170" s="24">
        <v>1441896.1378195358</v>
      </c>
      <c r="O170" s="32">
        <f t="shared" si="19"/>
        <v>4695223.429188853</v>
      </c>
      <c r="Q170" s="34">
        <v>504</v>
      </c>
    </row>
    <row r="171" spans="1:17" ht="14.25">
      <c r="A171" s="22" t="s">
        <v>108</v>
      </c>
      <c r="B171" s="21">
        <v>20685</v>
      </c>
      <c r="C171" s="21">
        <v>74412650.07</v>
      </c>
      <c r="D171" s="21">
        <v>20020433.741297882</v>
      </c>
      <c r="E171" s="21">
        <v>3054973.508855634</v>
      </c>
      <c r="F171" s="21">
        <f t="shared" si="14"/>
        <v>97488057.32015352</v>
      </c>
      <c r="G171" s="21">
        <f t="shared" si="15"/>
        <v>75032355.3</v>
      </c>
      <c r="H171" s="21">
        <f t="shared" si="16"/>
        <v>22455702.020153522</v>
      </c>
      <c r="I171" s="49">
        <f t="shared" si="17"/>
        <v>0.23034310701677402</v>
      </c>
      <c r="J171" s="42">
        <v>272362.5965665624</v>
      </c>
      <c r="K171" s="23">
        <v>3407048.949976769</v>
      </c>
      <c r="L171" s="24">
        <v>0</v>
      </c>
      <c r="M171" s="24">
        <f t="shared" si="18"/>
        <v>26135113.566696852</v>
      </c>
      <c r="N171" s="24">
        <v>5080544.809502442</v>
      </c>
      <c r="O171" s="32">
        <f t="shared" si="19"/>
        <v>31215658.376199294</v>
      </c>
      <c r="Q171" s="34">
        <v>505</v>
      </c>
    </row>
    <row r="172" spans="1:17" ht="14.25">
      <c r="A172" s="22" t="s">
        <v>109</v>
      </c>
      <c r="B172" s="21">
        <v>6159</v>
      </c>
      <c r="C172" s="21">
        <v>22539257.560000002</v>
      </c>
      <c r="D172" s="21">
        <v>11051184.08880527</v>
      </c>
      <c r="E172" s="21">
        <v>1857525.6763831987</v>
      </c>
      <c r="F172" s="21">
        <f t="shared" si="14"/>
        <v>35447967.32518847</v>
      </c>
      <c r="G172" s="21">
        <f t="shared" si="15"/>
        <v>22341033.42</v>
      </c>
      <c r="H172" s="21">
        <f t="shared" si="16"/>
        <v>13106933.905188471</v>
      </c>
      <c r="I172" s="49">
        <f t="shared" si="17"/>
        <v>0.3697513537221921</v>
      </c>
      <c r="J172" s="42">
        <v>431314.8222373307</v>
      </c>
      <c r="K172" s="23">
        <v>1501897.715556546</v>
      </c>
      <c r="L172" s="24">
        <v>0</v>
      </c>
      <c r="M172" s="24">
        <f t="shared" si="18"/>
        <v>15040146.44298235</v>
      </c>
      <c r="N172" s="24">
        <v>3898102.7830319023</v>
      </c>
      <c r="O172" s="32">
        <f t="shared" si="19"/>
        <v>18938249.226014253</v>
      </c>
      <c r="Q172" s="34">
        <v>507</v>
      </c>
    </row>
    <row r="173" spans="1:17" ht="14.25">
      <c r="A173" s="22" t="s">
        <v>323</v>
      </c>
      <c r="B173" s="21">
        <v>10604</v>
      </c>
      <c r="C173" s="21">
        <v>39990355.62</v>
      </c>
      <c r="D173" s="21">
        <v>17131384.32631633</v>
      </c>
      <c r="E173" s="21">
        <v>2141293.75955044</v>
      </c>
      <c r="F173" s="21">
        <f t="shared" si="14"/>
        <v>59263033.70586677</v>
      </c>
      <c r="G173" s="21">
        <f t="shared" si="15"/>
        <v>38464737.52</v>
      </c>
      <c r="H173" s="21">
        <f t="shared" si="16"/>
        <v>20798296.185866766</v>
      </c>
      <c r="I173" s="49">
        <f t="shared" si="17"/>
        <v>0.3509488948725186</v>
      </c>
      <c r="J173" s="42">
        <v>406099.3870302779</v>
      </c>
      <c r="K173" s="23">
        <v>2068834.5563634238</v>
      </c>
      <c r="L173" s="24">
        <v>0</v>
      </c>
      <c r="M173" s="24">
        <f t="shared" si="18"/>
        <v>23273230.129260466</v>
      </c>
      <c r="N173" s="24">
        <v>4320735.383338186</v>
      </c>
      <c r="O173" s="32">
        <f t="shared" si="19"/>
        <v>27593965.512598652</v>
      </c>
      <c r="Q173" s="34">
        <v>508</v>
      </c>
    </row>
    <row r="174" spans="1:17" ht="14.25">
      <c r="A174" s="22" t="s">
        <v>324</v>
      </c>
      <c r="B174" s="21">
        <v>18961</v>
      </c>
      <c r="C174" s="21">
        <v>65018591.41</v>
      </c>
      <c r="D174" s="21">
        <v>18581426.422768977</v>
      </c>
      <c r="E174" s="21">
        <v>3805690.193549345</v>
      </c>
      <c r="F174" s="21">
        <f t="shared" si="14"/>
        <v>87405708.02631833</v>
      </c>
      <c r="G174" s="21">
        <f t="shared" si="15"/>
        <v>68778752.18</v>
      </c>
      <c r="H174" s="21">
        <f t="shared" si="16"/>
        <v>18626955.84631832</v>
      </c>
      <c r="I174" s="49">
        <f t="shared" si="17"/>
        <v>0.2131091466098489</v>
      </c>
      <c r="J174" s="42">
        <v>377374.6190460536</v>
      </c>
      <c r="K174" s="23">
        <v>1224551.5781363058</v>
      </c>
      <c r="L174" s="24">
        <v>612599.9113435895</v>
      </c>
      <c r="M174" s="24">
        <f t="shared" si="18"/>
        <v>20841481.95484427</v>
      </c>
      <c r="N174" s="24">
        <v>-3863088.674821955</v>
      </c>
      <c r="O174" s="32">
        <f t="shared" si="19"/>
        <v>16978393.280022316</v>
      </c>
      <c r="Q174" s="34">
        <v>529</v>
      </c>
    </row>
    <row r="175" spans="1:17" ht="14.25">
      <c r="A175" s="22" t="s">
        <v>110</v>
      </c>
      <c r="B175" s="21">
        <v>5651</v>
      </c>
      <c r="C175" s="21">
        <v>20723841.79</v>
      </c>
      <c r="D175" s="21">
        <v>5955551.127326421</v>
      </c>
      <c r="E175" s="21">
        <v>859839.8674834481</v>
      </c>
      <c r="F175" s="21">
        <f t="shared" si="14"/>
        <v>27539232.78480987</v>
      </c>
      <c r="G175" s="21">
        <f t="shared" si="15"/>
        <v>20498324.38</v>
      </c>
      <c r="H175" s="21">
        <f t="shared" si="16"/>
        <v>7040908.40480987</v>
      </c>
      <c r="I175" s="49">
        <f t="shared" si="17"/>
        <v>0.2556682845824777</v>
      </c>
      <c r="J175" s="42">
        <v>104260.73124885064</v>
      </c>
      <c r="K175" s="23">
        <v>1103092.2830617926</v>
      </c>
      <c r="L175" s="24">
        <v>0</v>
      </c>
      <c r="M175" s="24">
        <f t="shared" si="18"/>
        <v>8248261.419120513</v>
      </c>
      <c r="N175" s="24">
        <v>2977799.570868435</v>
      </c>
      <c r="O175" s="32">
        <f t="shared" si="19"/>
        <v>11226060.989988947</v>
      </c>
      <c r="Q175" s="34">
        <v>531</v>
      </c>
    </row>
    <row r="176" spans="1:17" ht="14.25">
      <c r="A176" s="22" t="s">
        <v>111</v>
      </c>
      <c r="B176" s="21">
        <v>10876</v>
      </c>
      <c r="C176" s="21">
        <v>44813637.15</v>
      </c>
      <c r="D176" s="21">
        <v>17002560.932567332</v>
      </c>
      <c r="E176" s="21">
        <v>1631691.3026998395</v>
      </c>
      <c r="F176" s="21">
        <f t="shared" si="14"/>
        <v>63447889.385267176</v>
      </c>
      <c r="G176" s="21">
        <f t="shared" si="15"/>
        <v>39451384.88</v>
      </c>
      <c r="H176" s="21">
        <f t="shared" si="16"/>
        <v>23996504.505267173</v>
      </c>
      <c r="I176" s="49">
        <f t="shared" si="17"/>
        <v>0.37820808127368927</v>
      </c>
      <c r="J176" s="42">
        <v>317469.4737770163</v>
      </c>
      <c r="K176" s="23">
        <v>2745044.339146764</v>
      </c>
      <c r="L176" s="24">
        <v>0</v>
      </c>
      <c r="M176" s="24">
        <f t="shared" si="18"/>
        <v>27059018.31819095</v>
      </c>
      <c r="N176" s="24">
        <v>11109135.825964658</v>
      </c>
      <c r="O176" s="32">
        <f t="shared" si="19"/>
        <v>38168154.14415561</v>
      </c>
      <c r="Q176" s="34">
        <v>535</v>
      </c>
    </row>
    <row r="177" spans="1:17" ht="14.25">
      <c r="A177" s="22" t="s">
        <v>112</v>
      </c>
      <c r="B177" s="21">
        <v>33162</v>
      </c>
      <c r="C177" s="21">
        <v>117570498.22999997</v>
      </c>
      <c r="D177" s="21">
        <v>31806495.591130905</v>
      </c>
      <c r="E177" s="21">
        <v>5198335.942891756</v>
      </c>
      <c r="F177" s="21">
        <f t="shared" si="14"/>
        <v>154575329.76402262</v>
      </c>
      <c r="G177" s="21">
        <f t="shared" si="15"/>
        <v>120291175.56</v>
      </c>
      <c r="H177" s="21">
        <f t="shared" si="16"/>
        <v>34284154.204022616</v>
      </c>
      <c r="I177" s="49">
        <f t="shared" si="17"/>
        <v>0.22179576945662288</v>
      </c>
      <c r="J177" s="42">
        <v>727822.1902138424</v>
      </c>
      <c r="K177" s="23">
        <v>4126883.0943077225</v>
      </c>
      <c r="L177" s="24">
        <v>0</v>
      </c>
      <c r="M177" s="24">
        <f t="shared" si="18"/>
        <v>39138859.48854418</v>
      </c>
      <c r="N177" s="24">
        <v>2088264.5811240738</v>
      </c>
      <c r="O177" s="32">
        <f t="shared" si="19"/>
        <v>41227124.069668256</v>
      </c>
      <c r="Q177" s="34">
        <v>536</v>
      </c>
    </row>
    <row r="178" spans="1:17" ht="14.25">
      <c r="A178" s="22" t="s">
        <v>325</v>
      </c>
      <c r="B178" s="21">
        <v>4859</v>
      </c>
      <c r="C178" s="21">
        <v>18035707.71</v>
      </c>
      <c r="D178" s="21">
        <v>4282090.057618422</v>
      </c>
      <c r="E178" s="21">
        <v>641761.574498195</v>
      </c>
      <c r="F178" s="21">
        <f t="shared" si="14"/>
        <v>22959559.34211662</v>
      </c>
      <c r="G178" s="21">
        <f t="shared" si="15"/>
        <v>17625439.42</v>
      </c>
      <c r="H178" s="21">
        <f t="shared" si="16"/>
        <v>5334119.922116619</v>
      </c>
      <c r="I178" s="49">
        <f t="shared" si="17"/>
        <v>0.23232675517128942</v>
      </c>
      <c r="J178" s="42">
        <v>11445.928016249736</v>
      </c>
      <c r="K178" s="23">
        <v>1095614.292096593</v>
      </c>
      <c r="L178" s="24">
        <v>0</v>
      </c>
      <c r="M178" s="24">
        <f t="shared" si="18"/>
        <v>6441180.142229462</v>
      </c>
      <c r="N178" s="24">
        <v>2015624.1951200026</v>
      </c>
      <c r="O178" s="32">
        <f t="shared" si="19"/>
        <v>8456804.337349465</v>
      </c>
      <c r="Q178" s="34">
        <v>538</v>
      </c>
    </row>
    <row r="179" spans="1:17" ht="14.25">
      <c r="A179" s="22" t="s">
        <v>113</v>
      </c>
      <c r="B179" s="21">
        <v>7996</v>
      </c>
      <c r="C179" s="21">
        <v>29601378.9</v>
      </c>
      <c r="D179" s="21">
        <v>17179673.710403103</v>
      </c>
      <c r="E179" s="21">
        <v>2511797.908914053</v>
      </c>
      <c r="F179" s="21">
        <f t="shared" si="14"/>
        <v>49292850.51931716</v>
      </c>
      <c r="G179" s="21">
        <f t="shared" si="15"/>
        <v>29004530.48</v>
      </c>
      <c r="H179" s="21">
        <f t="shared" si="16"/>
        <v>20288320.039317157</v>
      </c>
      <c r="I179" s="49">
        <f t="shared" si="17"/>
        <v>0.4115874782158613</v>
      </c>
      <c r="J179" s="42">
        <v>1906624.6866204469</v>
      </c>
      <c r="K179" s="23">
        <v>2391351.6527103046</v>
      </c>
      <c r="L179" s="24">
        <v>-106770.4835091196</v>
      </c>
      <c r="M179" s="24">
        <f t="shared" si="18"/>
        <v>24479525.89513879</v>
      </c>
      <c r="N179" s="24">
        <v>6283309.849225368</v>
      </c>
      <c r="O179" s="32">
        <f t="shared" si="19"/>
        <v>30762835.744364157</v>
      </c>
      <c r="Q179" s="34">
        <v>541</v>
      </c>
    </row>
    <row r="180" spans="1:17" ht="14.25">
      <c r="A180" s="22" t="s">
        <v>114</v>
      </c>
      <c r="B180" s="21">
        <v>41897</v>
      </c>
      <c r="C180" s="21">
        <v>148609020.98</v>
      </c>
      <c r="D180" s="21">
        <v>35876462.005331546</v>
      </c>
      <c r="E180" s="21">
        <v>6417028.104978551</v>
      </c>
      <c r="F180" s="21">
        <f t="shared" si="14"/>
        <v>190902511.0903101</v>
      </c>
      <c r="G180" s="21">
        <f t="shared" si="15"/>
        <v>151976339.86</v>
      </c>
      <c r="H180" s="21">
        <f t="shared" si="16"/>
        <v>38926171.23031008</v>
      </c>
      <c r="I180" s="49">
        <f t="shared" si="17"/>
        <v>0.20390601992603077</v>
      </c>
      <c r="J180" s="42">
        <v>467788.7652497582</v>
      </c>
      <c r="K180" s="23">
        <v>3845175.2750582704</v>
      </c>
      <c r="L180" s="24">
        <v>0</v>
      </c>
      <c r="M180" s="24">
        <f t="shared" si="18"/>
        <v>43239135.27061811</v>
      </c>
      <c r="N180" s="24">
        <v>-7009466.707504747</v>
      </c>
      <c r="O180" s="32">
        <f t="shared" si="19"/>
        <v>36229668.56311336</v>
      </c>
      <c r="Q180" s="34">
        <v>543</v>
      </c>
    </row>
    <row r="181" spans="1:17" ht="14.25">
      <c r="A181" s="22" t="s">
        <v>326</v>
      </c>
      <c r="B181" s="21">
        <v>9387</v>
      </c>
      <c r="C181" s="21">
        <v>35960362.08</v>
      </c>
      <c r="D181" s="21">
        <v>10301043.847635822</v>
      </c>
      <c r="E181" s="21">
        <v>5881283.137720834</v>
      </c>
      <c r="F181" s="21">
        <f t="shared" si="14"/>
        <v>52142689.06535666</v>
      </c>
      <c r="G181" s="21">
        <f t="shared" si="15"/>
        <v>34050216.06</v>
      </c>
      <c r="H181" s="21">
        <f t="shared" si="16"/>
        <v>18092473.005356655</v>
      </c>
      <c r="I181" s="49">
        <f t="shared" si="17"/>
        <v>0.3469800528062371</v>
      </c>
      <c r="J181" s="42">
        <v>644873.3879681292</v>
      </c>
      <c r="K181" s="23">
        <v>3243636.777010738</v>
      </c>
      <c r="L181" s="24">
        <v>0</v>
      </c>
      <c r="M181" s="24">
        <f t="shared" si="18"/>
        <v>21980983.170335524</v>
      </c>
      <c r="N181" s="24">
        <v>6139513.363542861</v>
      </c>
      <c r="O181" s="32">
        <f t="shared" si="19"/>
        <v>28120496.533878386</v>
      </c>
      <c r="Q181" s="34">
        <v>545</v>
      </c>
    </row>
    <row r="182" spans="1:17" ht="14.25">
      <c r="A182" s="22" t="s">
        <v>115</v>
      </c>
      <c r="B182" s="21">
        <v>16326</v>
      </c>
      <c r="C182" s="21">
        <v>58633455.45</v>
      </c>
      <c r="D182" s="21">
        <v>18464061.563205585</v>
      </c>
      <c r="E182" s="21">
        <v>3332456.5113241435</v>
      </c>
      <c r="F182" s="21">
        <f t="shared" si="14"/>
        <v>80429973.52452973</v>
      </c>
      <c r="G182" s="21">
        <f t="shared" si="15"/>
        <v>59220605.88</v>
      </c>
      <c r="H182" s="21">
        <f t="shared" si="16"/>
        <v>21209367.644529723</v>
      </c>
      <c r="I182" s="49">
        <f t="shared" si="17"/>
        <v>0.2636997964205625</v>
      </c>
      <c r="J182" s="42">
        <v>283680.89378438</v>
      </c>
      <c r="K182" s="23">
        <v>3231692.375223583</v>
      </c>
      <c r="L182" s="24">
        <v>0</v>
      </c>
      <c r="M182" s="24">
        <f t="shared" si="18"/>
        <v>24724740.91353769</v>
      </c>
      <c r="N182" s="24">
        <v>9386442.743160985</v>
      </c>
      <c r="O182" s="32">
        <f t="shared" si="19"/>
        <v>34111183.656698674</v>
      </c>
      <c r="Q182" s="34">
        <v>560</v>
      </c>
    </row>
    <row r="183" spans="1:17" ht="14.25">
      <c r="A183" s="22" t="s">
        <v>116</v>
      </c>
      <c r="B183" s="21">
        <v>1377</v>
      </c>
      <c r="C183" s="21">
        <v>5588611.33</v>
      </c>
      <c r="D183" s="21">
        <v>1482300.7807738923</v>
      </c>
      <c r="E183" s="21">
        <v>373227.00766189</v>
      </c>
      <c r="F183" s="21">
        <f t="shared" si="14"/>
        <v>7444139.118435782</v>
      </c>
      <c r="G183" s="21">
        <f t="shared" si="15"/>
        <v>4994902.26</v>
      </c>
      <c r="H183" s="21">
        <f t="shared" si="16"/>
        <v>2449236.8584357826</v>
      </c>
      <c r="I183" s="49">
        <f t="shared" si="17"/>
        <v>0.32901546027936596</v>
      </c>
      <c r="J183" s="42">
        <v>30503.028097605737</v>
      </c>
      <c r="K183" s="23">
        <v>466405.789927728</v>
      </c>
      <c r="L183" s="24">
        <v>12913.280357700783</v>
      </c>
      <c r="M183" s="24">
        <f t="shared" si="18"/>
        <v>2959058.956818817</v>
      </c>
      <c r="N183" s="24">
        <v>1075372.9823630773</v>
      </c>
      <c r="O183" s="32">
        <f t="shared" si="19"/>
        <v>4034431.9391818945</v>
      </c>
      <c r="Q183" s="34">
        <v>561</v>
      </c>
    </row>
    <row r="184" spans="1:17" ht="14.25">
      <c r="A184" s="22" t="s">
        <v>327</v>
      </c>
      <c r="B184" s="21">
        <v>9408</v>
      </c>
      <c r="C184" s="21">
        <v>35139381.22</v>
      </c>
      <c r="D184" s="21">
        <v>11561767.677912781</v>
      </c>
      <c r="E184" s="21">
        <v>1855258.1949417344</v>
      </c>
      <c r="F184" s="21">
        <f t="shared" si="14"/>
        <v>48556407.092854515</v>
      </c>
      <c r="G184" s="21">
        <f t="shared" si="15"/>
        <v>34126391.04</v>
      </c>
      <c r="H184" s="21">
        <f t="shared" si="16"/>
        <v>14430016.052854516</v>
      </c>
      <c r="I184" s="49">
        <f t="shared" si="17"/>
        <v>0.2971804735317415</v>
      </c>
      <c r="J184" s="42">
        <v>214195.81491031338</v>
      </c>
      <c r="K184" s="23">
        <v>2251309.5944212824</v>
      </c>
      <c r="L184" s="24">
        <v>1352510.2146297547</v>
      </c>
      <c r="M184" s="24">
        <f t="shared" si="18"/>
        <v>18248031.676815867</v>
      </c>
      <c r="N184" s="24">
        <v>6090788.33635956</v>
      </c>
      <c r="O184" s="32">
        <f t="shared" si="19"/>
        <v>24338820.013175428</v>
      </c>
      <c r="Q184" s="34">
        <v>562</v>
      </c>
    </row>
    <row r="185" spans="1:17" ht="14.25">
      <c r="A185" s="22" t="s">
        <v>117</v>
      </c>
      <c r="B185" s="21">
        <v>7610</v>
      </c>
      <c r="C185" s="21">
        <v>29906981.200000003</v>
      </c>
      <c r="D185" s="21">
        <v>13573051.567809202</v>
      </c>
      <c r="E185" s="21">
        <v>1355778.871904214</v>
      </c>
      <c r="F185" s="21">
        <f t="shared" si="14"/>
        <v>44835811.63971342</v>
      </c>
      <c r="G185" s="21">
        <f t="shared" si="15"/>
        <v>27604361.8</v>
      </c>
      <c r="H185" s="21">
        <f t="shared" si="16"/>
        <v>17231449.83971342</v>
      </c>
      <c r="I185" s="49">
        <f t="shared" si="17"/>
        <v>0.384323361383083</v>
      </c>
      <c r="J185" s="42">
        <v>281052.3002901848</v>
      </c>
      <c r="K185" s="23">
        <v>1735802.6353359283</v>
      </c>
      <c r="L185" s="24">
        <v>0</v>
      </c>
      <c r="M185" s="24">
        <f t="shared" si="18"/>
        <v>19248304.775339536</v>
      </c>
      <c r="N185" s="24">
        <v>5849662.891475861</v>
      </c>
      <c r="O185" s="32">
        <f t="shared" si="19"/>
        <v>25097967.666815396</v>
      </c>
      <c r="Q185" s="34">
        <v>563</v>
      </c>
    </row>
    <row r="186" spans="1:17" ht="14.25">
      <c r="A186" s="22" t="s">
        <v>328</v>
      </c>
      <c r="B186" s="21">
        <v>198525</v>
      </c>
      <c r="C186" s="21">
        <v>658943344.39</v>
      </c>
      <c r="D186" s="21">
        <v>223759951.0863457</v>
      </c>
      <c r="E186" s="21">
        <v>39395732.25161789</v>
      </c>
      <c r="F186" s="21">
        <f t="shared" si="14"/>
        <v>922099027.7279636</v>
      </c>
      <c r="G186" s="21">
        <f t="shared" si="15"/>
        <v>720125614.5</v>
      </c>
      <c r="H186" s="21">
        <f t="shared" si="16"/>
        <v>201973413.22796357</v>
      </c>
      <c r="I186" s="49">
        <f t="shared" si="17"/>
        <v>0.2190365754160078</v>
      </c>
      <c r="J186" s="42">
        <v>7785285.571117841</v>
      </c>
      <c r="K186" s="23">
        <v>31337131.138481215</v>
      </c>
      <c r="L186" s="24">
        <v>0</v>
      </c>
      <c r="M186" s="24">
        <f t="shared" si="18"/>
        <v>241095829.93756264</v>
      </c>
      <c r="N186" s="24">
        <v>33443193.747640148</v>
      </c>
      <c r="O186" s="32">
        <f t="shared" si="19"/>
        <v>274539023.6852028</v>
      </c>
      <c r="Q186" s="34">
        <v>564</v>
      </c>
    </row>
    <row r="187" spans="1:17" ht="14.25">
      <c r="A187" s="22" t="s">
        <v>118</v>
      </c>
      <c r="B187" s="21">
        <v>3143</v>
      </c>
      <c r="C187" s="21">
        <v>11686988.729999999</v>
      </c>
      <c r="D187" s="21">
        <v>5136855.376186945</v>
      </c>
      <c r="E187" s="21">
        <v>853168.0204554014</v>
      </c>
      <c r="F187" s="21">
        <f t="shared" si="14"/>
        <v>17677012.126642343</v>
      </c>
      <c r="G187" s="21">
        <f t="shared" si="15"/>
        <v>11400855.34</v>
      </c>
      <c r="H187" s="21">
        <f t="shared" si="16"/>
        <v>6276156.786642343</v>
      </c>
      <c r="I187" s="49">
        <f t="shared" si="17"/>
        <v>0.3550462454671895</v>
      </c>
      <c r="J187" s="42">
        <v>327918.09719119855</v>
      </c>
      <c r="K187" s="23">
        <v>1046354.1587904447</v>
      </c>
      <c r="L187" s="24">
        <v>0</v>
      </c>
      <c r="M187" s="24">
        <f t="shared" si="18"/>
        <v>7650429.0426239865</v>
      </c>
      <c r="N187" s="24">
        <v>2190874.3012114293</v>
      </c>
      <c r="O187" s="32">
        <f t="shared" si="19"/>
        <v>9841303.343835415</v>
      </c>
      <c r="Q187" s="34">
        <v>576</v>
      </c>
    </row>
    <row r="188" spans="1:17" ht="14.25">
      <c r="A188" s="22" t="s">
        <v>329</v>
      </c>
      <c r="B188" s="21">
        <v>10620</v>
      </c>
      <c r="C188" s="21">
        <v>37866549.400000006</v>
      </c>
      <c r="D188" s="21">
        <v>10229267.140903903</v>
      </c>
      <c r="E188" s="21">
        <v>1209538.3355057824</v>
      </c>
      <c r="F188" s="21">
        <f t="shared" si="14"/>
        <v>49305354.876409695</v>
      </c>
      <c r="G188" s="21">
        <f t="shared" si="15"/>
        <v>38522775.6</v>
      </c>
      <c r="H188" s="21">
        <f t="shared" si="16"/>
        <v>10782579.276409693</v>
      </c>
      <c r="I188" s="49">
        <f t="shared" si="17"/>
        <v>0.2186898218953628</v>
      </c>
      <c r="J188" s="42">
        <v>228456.69529962313</v>
      </c>
      <c r="K188" s="23">
        <v>1606543.1239329923</v>
      </c>
      <c r="L188" s="24">
        <v>0</v>
      </c>
      <c r="M188" s="24">
        <f t="shared" si="18"/>
        <v>12617579.09564231</v>
      </c>
      <c r="N188" s="24">
        <v>1292503.6715296444</v>
      </c>
      <c r="O188" s="32">
        <f t="shared" si="19"/>
        <v>13910082.767171955</v>
      </c>
      <c r="Q188" s="34">
        <v>577</v>
      </c>
    </row>
    <row r="189" spans="1:17" ht="14.25">
      <c r="A189" s="22" t="s">
        <v>119</v>
      </c>
      <c r="B189" s="21">
        <v>3488</v>
      </c>
      <c r="C189" s="21">
        <v>12713335.239999998</v>
      </c>
      <c r="D189" s="21">
        <v>6689159.29379002</v>
      </c>
      <c r="E189" s="21">
        <v>1217446.561707867</v>
      </c>
      <c r="F189" s="21">
        <f t="shared" si="14"/>
        <v>20619941.095497884</v>
      </c>
      <c r="G189" s="21">
        <f t="shared" si="15"/>
        <v>12652301.44</v>
      </c>
      <c r="H189" s="21">
        <f t="shared" si="16"/>
        <v>7967639.655497884</v>
      </c>
      <c r="I189" s="49">
        <f t="shared" si="17"/>
        <v>0.3864045788781386</v>
      </c>
      <c r="J189" s="42">
        <v>157869.3866509156</v>
      </c>
      <c r="K189" s="23">
        <v>1259320.5054727278</v>
      </c>
      <c r="L189" s="24">
        <v>0</v>
      </c>
      <c r="M189" s="24">
        <f t="shared" si="18"/>
        <v>9384829.547621528</v>
      </c>
      <c r="N189" s="24">
        <v>3313162.4647745467</v>
      </c>
      <c r="O189" s="32">
        <f t="shared" si="19"/>
        <v>12697992.012396075</v>
      </c>
      <c r="Q189" s="34">
        <v>578</v>
      </c>
    </row>
    <row r="190" spans="1:17" ht="14.25">
      <c r="A190" s="22" t="s">
        <v>120</v>
      </c>
      <c r="B190" s="21">
        <v>5235</v>
      </c>
      <c r="C190" s="21">
        <v>19351043.74</v>
      </c>
      <c r="D190" s="21">
        <v>8818364.462395726</v>
      </c>
      <c r="E190" s="21">
        <v>1336967.194381183</v>
      </c>
      <c r="F190" s="21">
        <f t="shared" si="14"/>
        <v>29506375.396776907</v>
      </c>
      <c r="G190" s="21">
        <f t="shared" si="15"/>
        <v>18989334.3</v>
      </c>
      <c r="H190" s="21">
        <f t="shared" si="16"/>
        <v>10517041.096776906</v>
      </c>
      <c r="I190" s="49">
        <f t="shared" si="17"/>
        <v>0.35643283715307583</v>
      </c>
      <c r="J190" s="42">
        <v>781054.6939660407</v>
      </c>
      <c r="K190" s="23">
        <v>2177647.876578184</v>
      </c>
      <c r="L190" s="24">
        <v>700939.70360706</v>
      </c>
      <c r="M190" s="24">
        <f t="shared" si="18"/>
        <v>14176683.37092819</v>
      </c>
      <c r="N190" s="24">
        <v>4144412.934227696</v>
      </c>
      <c r="O190" s="32">
        <f t="shared" si="19"/>
        <v>18321096.30515589</v>
      </c>
      <c r="Q190" s="34">
        <v>580</v>
      </c>
    </row>
    <row r="191" spans="1:17" ht="14.25">
      <c r="A191" s="22" t="s">
        <v>121</v>
      </c>
      <c r="B191" s="21">
        <v>6766</v>
      </c>
      <c r="C191" s="21">
        <v>24688439.89</v>
      </c>
      <c r="D191" s="21">
        <v>10189496.722695168</v>
      </c>
      <c r="E191" s="21">
        <v>1693717.5207338142</v>
      </c>
      <c r="F191" s="21">
        <f t="shared" si="14"/>
        <v>36571654.13342898</v>
      </c>
      <c r="G191" s="21">
        <f t="shared" si="15"/>
        <v>24542853.080000002</v>
      </c>
      <c r="H191" s="21">
        <f t="shared" si="16"/>
        <v>12028801.053428981</v>
      </c>
      <c r="I191" s="49">
        <f t="shared" si="17"/>
        <v>0.3289105001798056</v>
      </c>
      <c r="J191" s="42">
        <v>636136.0241573404</v>
      </c>
      <c r="K191" s="23">
        <v>1783005.214241758</v>
      </c>
      <c r="L191" s="24">
        <v>0</v>
      </c>
      <c r="M191" s="24">
        <f t="shared" si="18"/>
        <v>14447942.29182808</v>
      </c>
      <c r="N191" s="24">
        <v>4617647.871758049</v>
      </c>
      <c r="O191" s="32">
        <f t="shared" si="19"/>
        <v>19065590.16358613</v>
      </c>
      <c r="Q191" s="34">
        <v>581</v>
      </c>
    </row>
    <row r="192" spans="1:17" ht="14.25">
      <c r="A192" s="22" t="s">
        <v>122</v>
      </c>
      <c r="B192" s="21">
        <v>958</v>
      </c>
      <c r="C192" s="21">
        <v>2836482.63</v>
      </c>
      <c r="D192" s="21">
        <v>1557183.6272904803</v>
      </c>
      <c r="E192" s="21">
        <v>926729.7034712479</v>
      </c>
      <c r="F192" s="21">
        <f t="shared" si="14"/>
        <v>5320395.960761729</v>
      </c>
      <c r="G192" s="21">
        <f t="shared" si="15"/>
        <v>3475030.04</v>
      </c>
      <c r="H192" s="21">
        <f t="shared" si="16"/>
        <v>1845365.9207617287</v>
      </c>
      <c r="I192" s="49">
        <f t="shared" si="17"/>
        <v>0.346847477964314</v>
      </c>
      <c r="J192" s="42">
        <v>1044865.3848005331</v>
      </c>
      <c r="K192" s="23">
        <v>707658.1103143106</v>
      </c>
      <c r="L192" s="24">
        <v>51273.393372684244</v>
      </c>
      <c r="M192" s="24">
        <f t="shared" si="18"/>
        <v>3649162.8092492563</v>
      </c>
      <c r="N192" s="24">
        <v>493758.19240615424</v>
      </c>
      <c r="O192" s="32">
        <f t="shared" si="19"/>
        <v>4142921.0016554105</v>
      </c>
      <c r="Q192" s="34">
        <v>583</v>
      </c>
    </row>
    <row r="193" spans="1:17" ht="14.25">
      <c r="A193" s="22" t="s">
        <v>123</v>
      </c>
      <c r="B193" s="21">
        <v>2931</v>
      </c>
      <c r="C193" s="21">
        <v>12512349.110000003</v>
      </c>
      <c r="D193" s="21">
        <v>3503408.1877705907</v>
      </c>
      <c r="E193" s="21">
        <v>948673.50612938</v>
      </c>
      <c r="F193" s="21">
        <f t="shared" si="14"/>
        <v>16964430.803899974</v>
      </c>
      <c r="G193" s="21">
        <f t="shared" si="15"/>
        <v>10631850.780000001</v>
      </c>
      <c r="H193" s="21">
        <f t="shared" si="16"/>
        <v>6332580.023899972</v>
      </c>
      <c r="I193" s="49">
        <f t="shared" si="17"/>
        <v>0.3732857351420342</v>
      </c>
      <c r="J193" s="42">
        <v>702902.0086362672</v>
      </c>
      <c r="K193" s="23">
        <v>888204.9620910387</v>
      </c>
      <c r="L193" s="24">
        <v>0</v>
      </c>
      <c r="M193" s="24">
        <f t="shared" si="18"/>
        <v>7923686.994627278</v>
      </c>
      <c r="N193" s="24">
        <v>3497882.7012</v>
      </c>
      <c r="O193" s="32">
        <f t="shared" si="19"/>
        <v>11421569.69582728</v>
      </c>
      <c r="Q193" s="34">
        <v>584</v>
      </c>
    </row>
    <row r="194" spans="1:17" ht="14.25">
      <c r="A194" s="22" t="s">
        <v>124</v>
      </c>
      <c r="B194" s="21">
        <v>1817</v>
      </c>
      <c r="C194" s="21">
        <v>7035747.380000001</v>
      </c>
      <c r="D194" s="21">
        <v>2785383.707210313</v>
      </c>
      <c r="E194" s="21">
        <v>619093.4010142069</v>
      </c>
      <c r="F194" s="21">
        <f t="shared" si="14"/>
        <v>10440224.488224521</v>
      </c>
      <c r="G194" s="21">
        <f t="shared" si="15"/>
        <v>6590949.46</v>
      </c>
      <c r="H194" s="21">
        <f t="shared" si="16"/>
        <v>3849275.0282245213</v>
      </c>
      <c r="I194" s="49">
        <f t="shared" si="17"/>
        <v>0.3686965766460386</v>
      </c>
      <c r="J194" s="42">
        <v>165651.33392808816</v>
      </c>
      <c r="K194" s="23">
        <v>657377.8625041631</v>
      </c>
      <c r="L194" s="24">
        <v>119040.54794820772</v>
      </c>
      <c r="M194" s="24">
        <f t="shared" si="18"/>
        <v>4791344.7726049805</v>
      </c>
      <c r="N194" s="24">
        <v>1713891.8421714285</v>
      </c>
      <c r="O194" s="32">
        <f t="shared" si="19"/>
        <v>6505236.614776409</v>
      </c>
      <c r="Q194" s="34">
        <v>588</v>
      </c>
    </row>
    <row r="195" spans="1:17" ht="14.25">
      <c r="A195" s="22" t="s">
        <v>125</v>
      </c>
      <c r="B195" s="21">
        <v>4008</v>
      </c>
      <c r="C195" s="21">
        <v>15357063.969999999</v>
      </c>
      <c r="D195" s="21">
        <v>4916639.63566255</v>
      </c>
      <c r="E195" s="21">
        <v>876142.3792003875</v>
      </c>
      <c r="F195" s="21">
        <f t="shared" si="14"/>
        <v>21149845.984862935</v>
      </c>
      <c r="G195" s="21">
        <f t="shared" si="15"/>
        <v>14538539.040000001</v>
      </c>
      <c r="H195" s="21">
        <f t="shared" si="16"/>
        <v>6611306.944862934</v>
      </c>
      <c r="I195" s="49">
        <f t="shared" si="17"/>
        <v>0.3125936212298985</v>
      </c>
      <c r="J195" s="42">
        <v>51786.693360030906</v>
      </c>
      <c r="K195" s="23">
        <v>1069182.4773174208</v>
      </c>
      <c r="L195" s="24">
        <v>0</v>
      </c>
      <c r="M195" s="24">
        <f t="shared" si="18"/>
        <v>7732276.115540385</v>
      </c>
      <c r="N195" s="24">
        <v>3124977.8447962366</v>
      </c>
      <c r="O195" s="32">
        <f t="shared" si="19"/>
        <v>10857253.960336622</v>
      </c>
      <c r="Q195" s="34">
        <v>592</v>
      </c>
    </row>
    <row r="196" spans="1:17" ht="14.25">
      <c r="A196" s="22" t="s">
        <v>126</v>
      </c>
      <c r="B196" s="21">
        <v>18801</v>
      </c>
      <c r="C196" s="21">
        <v>66637316.47999999</v>
      </c>
      <c r="D196" s="21">
        <v>34674945.04519488</v>
      </c>
      <c r="E196" s="21">
        <v>4032368.480854021</v>
      </c>
      <c r="F196" s="21">
        <f t="shared" si="14"/>
        <v>105344630.00604889</v>
      </c>
      <c r="G196" s="21">
        <f t="shared" si="15"/>
        <v>68198371.38</v>
      </c>
      <c r="H196" s="21">
        <f t="shared" si="16"/>
        <v>37146258.62604889</v>
      </c>
      <c r="I196" s="49">
        <f t="shared" si="17"/>
        <v>0.3526165370167986</v>
      </c>
      <c r="J196" s="42">
        <v>671814.8250928345</v>
      </c>
      <c r="K196" s="23">
        <v>4239880.050428325</v>
      </c>
      <c r="L196" s="24">
        <v>0</v>
      </c>
      <c r="M196" s="24">
        <f t="shared" si="18"/>
        <v>42057953.50157005</v>
      </c>
      <c r="N196" s="24">
        <v>9449842.752174897</v>
      </c>
      <c r="O196" s="32">
        <f t="shared" si="19"/>
        <v>51507796.25374495</v>
      </c>
      <c r="Q196" s="34">
        <v>593</v>
      </c>
    </row>
    <row r="197" spans="1:17" ht="14.25">
      <c r="A197" s="22" t="s">
        <v>127</v>
      </c>
      <c r="B197" s="21">
        <v>4740</v>
      </c>
      <c r="C197" s="21">
        <v>18599956.57</v>
      </c>
      <c r="D197" s="21">
        <v>10278993.891865859</v>
      </c>
      <c r="E197" s="21">
        <v>1522584.3298005364</v>
      </c>
      <c r="F197" s="21">
        <f t="shared" si="14"/>
        <v>30401534.791666392</v>
      </c>
      <c r="G197" s="21">
        <f t="shared" si="15"/>
        <v>17193781.2</v>
      </c>
      <c r="H197" s="21">
        <f t="shared" si="16"/>
        <v>13207753.591666393</v>
      </c>
      <c r="I197" s="49">
        <f t="shared" si="17"/>
        <v>0.4344436451046174</v>
      </c>
      <c r="J197" s="42">
        <v>607514.8380623921</v>
      </c>
      <c r="K197" s="23">
        <v>1674924.8158169184</v>
      </c>
      <c r="L197" s="24">
        <v>0</v>
      </c>
      <c r="M197" s="24">
        <f t="shared" si="18"/>
        <v>15490193.245545704</v>
      </c>
      <c r="N197" s="24">
        <v>4843790.0025754245</v>
      </c>
      <c r="O197" s="32">
        <f t="shared" si="19"/>
        <v>20333983.248121127</v>
      </c>
      <c r="Q197" s="34">
        <v>595</v>
      </c>
    </row>
    <row r="198" spans="1:17" ht="14.25">
      <c r="A198" s="22" t="s">
        <v>330</v>
      </c>
      <c r="B198" s="21">
        <v>19436</v>
      </c>
      <c r="C198" s="21">
        <v>70745950.31</v>
      </c>
      <c r="D198" s="21">
        <v>22901571.496395297</v>
      </c>
      <c r="E198" s="21">
        <v>8156811.871789391</v>
      </c>
      <c r="F198" s="21">
        <f t="shared" si="14"/>
        <v>101804333.67818469</v>
      </c>
      <c r="G198" s="21">
        <f t="shared" si="15"/>
        <v>70501757.68</v>
      </c>
      <c r="H198" s="21">
        <f t="shared" si="16"/>
        <v>31302575.99818468</v>
      </c>
      <c r="I198" s="49">
        <f t="shared" si="17"/>
        <v>0.3074778338723355</v>
      </c>
      <c r="J198" s="42">
        <v>1096432.4474533014</v>
      </c>
      <c r="K198" s="23">
        <v>3364428.269775668</v>
      </c>
      <c r="L198" s="24">
        <v>0</v>
      </c>
      <c r="M198" s="24">
        <f t="shared" si="18"/>
        <v>35763436.71541365</v>
      </c>
      <c r="N198" s="24">
        <v>2557083.529144482</v>
      </c>
      <c r="O198" s="32">
        <f t="shared" si="19"/>
        <v>38320520.24455813</v>
      </c>
      <c r="Q198" s="34">
        <v>598</v>
      </c>
    </row>
    <row r="199" spans="1:17" ht="14.25">
      <c r="A199" s="22" t="s">
        <v>331</v>
      </c>
      <c r="B199" s="21">
        <v>11129</v>
      </c>
      <c r="C199" s="21">
        <v>43705823.699999996</v>
      </c>
      <c r="D199" s="21">
        <v>8792485.157240104</v>
      </c>
      <c r="E199" s="21">
        <v>4293527.435052013</v>
      </c>
      <c r="F199" s="21">
        <f t="shared" si="14"/>
        <v>56791836.29229211</v>
      </c>
      <c r="G199" s="21">
        <f t="shared" si="15"/>
        <v>40369112.02</v>
      </c>
      <c r="H199" s="21">
        <f t="shared" si="16"/>
        <v>16422724.272292107</v>
      </c>
      <c r="I199" s="49">
        <f t="shared" si="17"/>
        <v>0.2891740317704964</v>
      </c>
      <c r="J199" s="42">
        <v>272473.8076162678</v>
      </c>
      <c r="K199" s="23">
        <v>2885409.194002867</v>
      </c>
      <c r="L199" s="24">
        <v>0</v>
      </c>
      <c r="M199" s="24">
        <f t="shared" si="18"/>
        <v>19580607.27391124</v>
      </c>
      <c r="N199" s="24">
        <v>6428513.3160546385</v>
      </c>
      <c r="O199" s="32">
        <f t="shared" si="19"/>
        <v>26009120.58996588</v>
      </c>
      <c r="Q199" s="34">
        <v>599</v>
      </c>
    </row>
    <row r="200" spans="1:17" ht="14.25">
      <c r="A200" s="22" t="s">
        <v>128</v>
      </c>
      <c r="B200" s="21">
        <v>4221</v>
      </c>
      <c r="C200" s="21">
        <v>15933763.45</v>
      </c>
      <c r="D200" s="21">
        <v>7119434.291676936</v>
      </c>
      <c r="E200" s="21">
        <v>1434583.1306938522</v>
      </c>
      <c r="F200" s="21">
        <f t="shared" si="14"/>
        <v>24487780.872370787</v>
      </c>
      <c r="G200" s="21">
        <f t="shared" si="15"/>
        <v>15311170.98</v>
      </c>
      <c r="H200" s="21">
        <f t="shared" si="16"/>
        <v>9176609.892370787</v>
      </c>
      <c r="I200" s="49">
        <f t="shared" si="17"/>
        <v>0.3747424048017607</v>
      </c>
      <c r="J200" s="42">
        <v>1601201.704814511</v>
      </c>
      <c r="K200" s="23">
        <v>1451581.3143613348</v>
      </c>
      <c r="L200" s="24">
        <v>118824.51399937087</v>
      </c>
      <c r="M200" s="24">
        <f t="shared" si="18"/>
        <v>12348217.425546004</v>
      </c>
      <c r="N200" s="24">
        <v>4092232.7453714283</v>
      </c>
      <c r="O200" s="32">
        <f t="shared" si="19"/>
        <v>16440450.170917433</v>
      </c>
      <c r="Q200" s="34">
        <v>601</v>
      </c>
    </row>
    <row r="201" spans="1:17" ht="14.25">
      <c r="A201" s="22" t="s">
        <v>332</v>
      </c>
      <c r="B201" s="21">
        <v>18913</v>
      </c>
      <c r="C201" s="21">
        <v>65779728.019999996</v>
      </c>
      <c r="D201" s="21">
        <v>15013214.945328785</v>
      </c>
      <c r="E201" s="21">
        <v>2796039.94736144</v>
      </c>
      <c r="F201" s="21">
        <f t="shared" si="14"/>
        <v>83588982.91269022</v>
      </c>
      <c r="G201" s="21">
        <f t="shared" si="15"/>
        <v>68604637.94</v>
      </c>
      <c r="H201" s="21">
        <f t="shared" si="16"/>
        <v>14984344.972690225</v>
      </c>
      <c r="I201" s="49">
        <f t="shared" si="17"/>
        <v>0.17926219999998766</v>
      </c>
      <c r="J201" s="42">
        <v>313887.00589791185</v>
      </c>
      <c r="K201" s="23">
        <v>1294500.8955303738</v>
      </c>
      <c r="L201" s="24">
        <v>0</v>
      </c>
      <c r="M201" s="24">
        <f t="shared" si="18"/>
        <v>16592732.87411851</v>
      </c>
      <c r="N201" s="24">
        <v>-3212438.74379315</v>
      </c>
      <c r="O201" s="32">
        <f t="shared" si="19"/>
        <v>13380294.13032536</v>
      </c>
      <c r="Q201" s="34">
        <v>604</v>
      </c>
    </row>
    <row r="202" spans="1:17" ht="14.25">
      <c r="A202" s="22" t="s">
        <v>129</v>
      </c>
      <c r="B202" s="21">
        <v>4556</v>
      </c>
      <c r="C202" s="21">
        <v>15793300.34</v>
      </c>
      <c r="D202" s="21">
        <v>7382175.66493015</v>
      </c>
      <c r="E202" s="21">
        <v>1264487.8728850854</v>
      </c>
      <c r="F202" s="21">
        <f t="shared" si="14"/>
        <v>24439963.877815235</v>
      </c>
      <c r="G202" s="21">
        <f t="shared" si="15"/>
        <v>16526343.280000001</v>
      </c>
      <c r="H202" s="21">
        <f t="shared" si="16"/>
        <v>7913620.597815234</v>
      </c>
      <c r="I202" s="49">
        <f t="shared" si="17"/>
        <v>0.32379837537315775</v>
      </c>
      <c r="J202" s="42">
        <v>104434.25386146308</v>
      </c>
      <c r="K202" s="23">
        <v>1852867.7846642402</v>
      </c>
      <c r="L202" s="24">
        <v>0</v>
      </c>
      <c r="M202" s="24">
        <f t="shared" si="18"/>
        <v>9870922.636340937</v>
      </c>
      <c r="N202" s="24">
        <v>4953523.2316307705</v>
      </c>
      <c r="O202" s="32">
        <f t="shared" si="19"/>
        <v>14824445.867971707</v>
      </c>
      <c r="Q202" s="34">
        <v>607</v>
      </c>
    </row>
    <row r="203" spans="1:17" ht="14.25">
      <c r="A203" s="22" t="s">
        <v>333</v>
      </c>
      <c r="B203" s="21">
        <v>2240</v>
      </c>
      <c r="C203" s="21">
        <v>8563613.08</v>
      </c>
      <c r="D203" s="21">
        <v>3338918.726256541</v>
      </c>
      <c r="E203" s="21">
        <v>576135.025264576</v>
      </c>
      <c r="F203" s="21">
        <f t="shared" si="14"/>
        <v>12478666.831521116</v>
      </c>
      <c r="G203" s="21">
        <f t="shared" si="15"/>
        <v>8125331.2</v>
      </c>
      <c r="H203" s="21">
        <f t="shared" si="16"/>
        <v>4353335.631521116</v>
      </c>
      <c r="I203" s="49">
        <f t="shared" si="17"/>
        <v>0.3488622374727234</v>
      </c>
      <c r="J203" s="42">
        <v>41167.72976276038</v>
      </c>
      <c r="K203" s="23">
        <v>680953.1403123094</v>
      </c>
      <c r="L203" s="24">
        <v>476057.79078864487</v>
      </c>
      <c r="M203" s="24">
        <f t="shared" si="18"/>
        <v>5551514.29238483</v>
      </c>
      <c r="N203" s="24">
        <v>1993479.6919960985</v>
      </c>
      <c r="O203" s="32">
        <f t="shared" si="19"/>
        <v>7544993.984380929</v>
      </c>
      <c r="Q203" s="34">
        <v>608</v>
      </c>
    </row>
    <row r="204" spans="1:17" ht="14.25">
      <c r="A204" s="22" t="s">
        <v>334</v>
      </c>
      <c r="B204" s="21">
        <v>85363</v>
      </c>
      <c r="C204" s="21">
        <v>293086747.39</v>
      </c>
      <c r="D204" s="21">
        <v>99122797.73687087</v>
      </c>
      <c r="E204" s="21">
        <v>16816447.75483719</v>
      </c>
      <c r="F204" s="21">
        <f t="shared" si="14"/>
        <v>409025992.8817081</v>
      </c>
      <c r="G204" s="21">
        <f t="shared" si="15"/>
        <v>309644038.94</v>
      </c>
      <c r="H204" s="21">
        <f t="shared" si="16"/>
        <v>99381953.94170809</v>
      </c>
      <c r="I204" s="49">
        <f t="shared" si="17"/>
        <v>0.24297222101102445</v>
      </c>
      <c r="J204" s="42">
        <v>3342076.0077098547</v>
      </c>
      <c r="K204" s="23">
        <v>19021363.979958326</v>
      </c>
      <c r="L204" s="24">
        <v>87716.89065430414</v>
      </c>
      <c r="M204" s="24">
        <f t="shared" si="18"/>
        <v>121833110.82003058</v>
      </c>
      <c r="N204" s="24">
        <v>22266620.81430688</v>
      </c>
      <c r="O204" s="32">
        <f t="shared" si="19"/>
        <v>144099731.63433746</v>
      </c>
      <c r="Q204" s="34">
        <v>609</v>
      </c>
    </row>
    <row r="205" spans="1:17" ht="14.25">
      <c r="A205" s="22" t="s">
        <v>335</v>
      </c>
      <c r="B205" s="21">
        <v>5125</v>
      </c>
      <c r="C205" s="21">
        <v>18993478.28</v>
      </c>
      <c r="D205" s="21">
        <v>3882797.395056067</v>
      </c>
      <c r="E205" s="21">
        <v>730864.3538300148</v>
      </c>
      <c r="F205" s="21">
        <f t="shared" si="14"/>
        <v>23607140.028886084</v>
      </c>
      <c r="G205" s="21">
        <f t="shared" si="15"/>
        <v>18590322.5</v>
      </c>
      <c r="H205" s="21">
        <f t="shared" si="16"/>
        <v>5016817.5288860835</v>
      </c>
      <c r="I205" s="49">
        <f t="shared" si="17"/>
        <v>0.2125127195732911</v>
      </c>
      <c r="J205" s="42">
        <v>0</v>
      </c>
      <c r="K205" s="23">
        <v>842541.6783634312</v>
      </c>
      <c r="L205" s="24">
        <v>0</v>
      </c>
      <c r="M205" s="24">
        <f t="shared" si="18"/>
        <v>5859359.207249515</v>
      </c>
      <c r="N205" s="24">
        <v>1262815.1785120035</v>
      </c>
      <c r="O205" s="32">
        <f t="shared" si="19"/>
        <v>7122174.385761518</v>
      </c>
      <c r="Q205" s="34">
        <v>611</v>
      </c>
    </row>
    <row r="206" spans="1:17" ht="14.25">
      <c r="A206" s="22" t="s">
        <v>130</v>
      </c>
      <c r="B206" s="21">
        <v>3477</v>
      </c>
      <c r="C206" s="21">
        <v>11575370.79</v>
      </c>
      <c r="D206" s="21">
        <v>7004795.101151277</v>
      </c>
      <c r="E206" s="21">
        <v>2842631.608632626</v>
      </c>
      <c r="F206" s="21">
        <f t="shared" si="14"/>
        <v>21422797.499783903</v>
      </c>
      <c r="G206" s="21">
        <f t="shared" si="15"/>
        <v>12612400.26</v>
      </c>
      <c r="H206" s="21">
        <f t="shared" si="16"/>
        <v>8810397.239783904</v>
      </c>
      <c r="I206" s="49">
        <f t="shared" si="17"/>
        <v>0.4112626859247853</v>
      </c>
      <c r="J206" s="42">
        <v>3386171.032953516</v>
      </c>
      <c r="K206" s="23">
        <v>1134839.710516922</v>
      </c>
      <c r="L206" s="24">
        <v>0</v>
      </c>
      <c r="M206" s="24">
        <f t="shared" si="18"/>
        <v>13331407.983254341</v>
      </c>
      <c r="N206" s="24">
        <v>3891733.5013600006</v>
      </c>
      <c r="O206" s="32">
        <f t="shared" si="19"/>
        <v>17223141.484614342</v>
      </c>
      <c r="Q206" s="34">
        <v>614</v>
      </c>
    </row>
    <row r="207" spans="1:17" ht="14.25">
      <c r="A207" s="22" t="s">
        <v>131</v>
      </c>
      <c r="B207" s="21">
        <v>8257</v>
      </c>
      <c r="C207" s="21">
        <v>31267544.5</v>
      </c>
      <c r="D207" s="21">
        <v>14634833.561956538</v>
      </c>
      <c r="E207" s="21">
        <v>5463041.498531373</v>
      </c>
      <c r="F207" s="21">
        <f aca="true" t="shared" si="20" ref="F207:F270">SUM(C207:E207)</f>
        <v>51365419.56048791</v>
      </c>
      <c r="G207" s="21">
        <f aca="true" t="shared" si="21" ref="G207:G270">$G$9*B207</f>
        <v>29951276.66</v>
      </c>
      <c r="H207" s="21">
        <f aca="true" t="shared" si="22" ref="H207:H270">F207-G207</f>
        <v>21414142.90048791</v>
      </c>
      <c r="I207" s="49">
        <f aca="true" t="shared" si="23" ref="I207:I270">H207/F207</f>
        <v>0.41689804315275997</v>
      </c>
      <c r="J207" s="42">
        <v>3919533.8527527354</v>
      </c>
      <c r="K207" s="23">
        <v>2211445.400221951</v>
      </c>
      <c r="L207" s="24">
        <v>1102070.3345372153</v>
      </c>
      <c r="M207" s="24">
        <f aca="true" t="shared" si="24" ref="M207:M270">H207+J207+K207+L207</f>
        <v>28647192.48799981</v>
      </c>
      <c r="N207" s="24">
        <v>8567442.284163902</v>
      </c>
      <c r="O207" s="32">
        <f t="shared" si="19"/>
        <v>37214634.77216371</v>
      </c>
      <c r="Q207" s="34">
        <v>615</v>
      </c>
    </row>
    <row r="208" spans="1:17" ht="14.25">
      <c r="A208" s="22" t="s">
        <v>132</v>
      </c>
      <c r="B208" s="21">
        <v>1971</v>
      </c>
      <c r="C208" s="21">
        <v>7118723.65</v>
      </c>
      <c r="D208" s="21">
        <v>1905815.650524313</v>
      </c>
      <c r="E208" s="21">
        <v>380981.491873675</v>
      </c>
      <c r="F208" s="21">
        <f t="shared" si="20"/>
        <v>9405520.792397987</v>
      </c>
      <c r="G208" s="21">
        <f t="shared" si="21"/>
        <v>7149565.98</v>
      </c>
      <c r="H208" s="21">
        <f t="shared" si="22"/>
        <v>2255954.8123979867</v>
      </c>
      <c r="I208" s="49">
        <f t="shared" si="23"/>
        <v>0.23985432196602682</v>
      </c>
      <c r="J208" s="42">
        <v>16158.173597556737</v>
      </c>
      <c r="K208" s="23">
        <v>585034.9616849935</v>
      </c>
      <c r="L208" s="24">
        <v>0</v>
      </c>
      <c r="M208" s="24">
        <f t="shared" si="24"/>
        <v>2857147.9476805367</v>
      </c>
      <c r="N208" s="24">
        <v>971267.0605200004</v>
      </c>
      <c r="O208" s="32">
        <f aca="true" t="shared" si="25" ref="O208:O271">M208+N208</f>
        <v>3828415.008200537</v>
      </c>
      <c r="Q208" s="34">
        <v>616</v>
      </c>
    </row>
    <row r="209" spans="1:17" ht="14.25">
      <c r="A209" s="22" t="s">
        <v>133</v>
      </c>
      <c r="B209" s="21">
        <v>3049</v>
      </c>
      <c r="C209" s="21">
        <v>12068733.15</v>
      </c>
      <c r="D209" s="21">
        <v>4483093.338403397</v>
      </c>
      <c r="E209" s="21">
        <v>792214.9670210831</v>
      </c>
      <c r="F209" s="21">
        <f t="shared" si="20"/>
        <v>17344041.45542448</v>
      </c>
      <c r="G209" s="21">
        <f t="shared" si="21"/>
        <v>11059881.620000001</v>
      </c>
      <c r="H209" s="21">
        <f t="shared" si="22"/>
        <v>6284159.835424479</v>
      </c>
      <c r="I209" s="49">
        <f t="shared" si="23"/>
        <v>0.3623238477361377</v>
      </c>
      <c r="J209" s="42">
        <v>82341.91526334672</v>
      </c>
      <c r="K209" s="23">
        <v>1175005.697462386</v>
      </c>
      <c r="L209" s="24">
        <v>234493.62332244773</v>
      </c>
      <c r="M209" s="24">
        <f t="shared" si="24"/>
        <v>7776001.07147266</v>
      </c>
      <c r="N209" s="24">
        <v>3108698.9010493024</v>
      </c>
      <c r="O209" s="32">
        <f t="shared" si="25"/>
        <v>10884699.972521963</v>
      </c>
      <c r="Q209" s="34">
        <v>619</v>
      </c>
    </row>
    <row r="210" spans="1:17" ht="14.25">
      <c r="A210" s="25" t="s">
        <v>134</v>
      </c>
      <c r="B210" s="21">
        <v>2776</v>
      </c>
      <c r="C210" s="21">
        <v>9743732.600000001</v>
      </c>
      <c r="D210" s="21">
        <v>6128343.585504268</v>
      </c>
      <c r="E210" s="21">
        <v>2319374.993726716</v>
      </c>
      <c r="F210" s="21">
        <f t="shared" si="20"/>
        <v>18191451.179230984</v>
      </c>
      <c r="G210" s="21">
        <f t="shared" si="21"/>
        <v>10069606.88</v>
      </c>
      <c r="H210" s="21">
        <f t="shared" si="22"/>
        <v>8121844.2992309835</v>
      </c>
      <c r="I210" s="49">
        <f t="shared" si="23"/>
        <v>0.44646489272409556</v>
      </c>
      <c r="J210" s="42">
        <v>2986211.9856280987</v>
      </c>
      <c r="K210" s="23">
        <v>914058.2576669134</v>
      </c>
      <c r="L210" s="24">
        <v>0</v>
      </c>
      <c r="M210" s="24">
        <f t="shared" si="24"/>
        <v>12022114.542525996</v>
      </c>
      <c r="N210" s="24">
        <v>2183019.1443013954</v>
      </c>
      <c r="O210" s="32">
        <f t="shared" si="25"/>
        <v>14205133.686827391</v>
      </c>
      <c r="Q210" s="35">
        <v>620</v>
      </c>
    </row>
    <row r="211" spans="1:17" ht="14.25">
      <c r="A211" s="22" t="s">
        <v>135</v>
      </c>
      <c r="B211" s="21">
        <v>2260</v>
      </c>
      <c r="C211" s="21">
        <v>8154676.72</v>
      </c>
      <c r="D211" s="21">
        <v>4265922.61160642</v>
      </c>
      <c r="E211" s="21">
        <v>1795950.014935948</v>
      </c>
      <c r="F211" s="21">
        <f t="shared" si="20"/>
        <v>14216549.346542368</v>
      </c>
      <c r="G211" s="21">
        <f t="shared" si="21"/>
        <v>8197878.8</v>
      </c>
      <c r="H211" s="21">
        <f t="shared" si="22"/>
        <v>6018670.546542368</v>
      </c>
      <c r="I211" s="49">
        <f t="shared" si="23"/>
        <v>0.42335663878986074</v>
      </c>
      <c r="J211" s="42">
        <v>424857.65146842843</v>
      </c>
      <c r="K211" s="23">
        <v>1061502.5489210922</v>
      </c>
      <c r="L211" s="24">
        <v>0</v>
      </c>
      <c r="M211" s="24">
        <f t="shared" si="24"/>
        <v>7505030.746931889</v>
      </c>
      <c r="N211" s="24">
        <v>1086224.9088195127</v>
      </c>
      <c r="O211" s="32">
        <f t="shared" si="25"/>
        <v>8591255.655751402</v>
      </c>
      <c r="Q211" s="34">
        <v>623</v>
      </c>
    </row>
    <row r="212" spans="1:17" ht="14.25">
      <c r="A212" s="22" t="s">
        <v>336</v>
      </c>
      <c r="B212" s="21">
        <v>5321</v>
      </c>
      <c r="C212" s="21">
        <v>19006388.76</v>
      </c>
      <c r="D212" s="21">
        <v>6422106.485047671</v>
      </c>
      <c r="E212" s="21">
        <v>1463023.903910097</v>
      </c>
      <c r="F212" s="21">
        <f t="shared" si="20"/>
        <v>26891519.14895777</v>
      </c>
      <c r="G212" s="21">
        <f t="shared" si="21"/>
        <v>19301288.98</v>
      </c>
      <c r="H212" s="21">
        <f t="shared" si="22"/>
        <v>7590230.16895777</v>
      </c>
      <c r="I212" s="49">
        <f t="shared" si="23"/>
        <v>0.2822536773364826</v>
      </c>
      <c r="J212" s="42">
        <v>20078.92145140382</v>
      </c>
      <c r="K212" s="23">
        <v>1070981.1722225118</v>
      </c>
      <c r="L212" s="24">
        <v>0</v>
      </c>
      <c r="M212" s="24">
        <f t="shared" si="24"/>
        <v>8681290.262631685</v>
      </c>
      <c r="N212" s="24">
        <v>1294658.7771017766</v>
      </c>
      <c r="O212" s="32">
        <f t="shared" si="25"/>
        <v>9975949.039733462</v>
      </c>
      <c r="Q212" s="34">
        <v>624</v>
      </c>
    </row>
    <row r="213" spans="1:17" ht="14.25">
      <c r="A213" s="22" t="s">
        <v>136</v>
      </c>
      <c r="B213" s="21">
        <v>3211</v>
      </c>
      <c r="C213" s="21">
        <v>12664125.44</v>
      </c>
      <c r="D213" s="21">
        <v>5201997.387870406</v>
      </c>
      <c r="E213" s="21">
        <v>712821.7831291184</v>
      </c>
      <c r="F213" s="21">
        <f t="shared" si="20"/>
        <v>18578944.610999525</v>
      </c>
      <c r="G213" s="21">
        <f t="shared" si="21"/>
        <v>11647517.18</v>
      </c>
      <c r="H213" s="21">
        <f t="shared" si="22"/>
        <v>6931427.430999525</v>
      </c>
      <c r="I213" s="49">
        <f t="shared" si="23"/>
        <v>0.3730797187960733</v>
      </c>
      <c r="J213" s="42">
        <v>227629.69211359473</v>
      </c>
      <c r="K213" s="23">
        <v>852893.6068096788</v>
      </c>
      <c r="L213" s="24">
        <v>-13705.381548499645</v>
      </c>
      <c r="M213" s="24">
        <f t="shared" si="24"/>
        <v>7998245.348374299</v>
      </c>
      <c r="N213" s="24">
        <v>2205964.508823706</v>
      </c>
      <c r="O213" s="32">
        <f t="shared" si="25"/>
        <v>10204209.857198004</v>
      </c>
      <c r="Q213" s="34">
        <v>625</v>
      </c>
    </row>
    <row r="214" spans="1:17" ht="14.25">
      <c r="A214" s="22" t="s">
        <v>2</v>
      </c>
      <c r="B214" s="21">
        <v>5505</v>
      </c>
      <c r="C214" s="21">
        <v>20901379.56</v>
      </c>
      <c r="D214" s="21">
        <v>11045079.641603008</v>
      </c>
      <c r="E214" s="21">
        <v>1706366.6442990308</v>
      </c>
      <c r="F214" s="21">
        <f t="shared" si="20"/>
        <v>33652825.84590204</v>
      </c>
      <c r="G214" s="21">
        <f t="shared" si="21"/>
        <v>19968726.900000002</v>
      </c>
      <c r="H214" s="21">
        <f t="shared" si="22"/>
        <v>13684098.945902038</v>
      </c>
      <c r="I214" s="49">
        <f t="shared" si="23"/>
        <v>0.4066255537814924</v>
      </c>
      <c r="J214" s="42">
        <v>1299472.468412021</v>
      </c>
      <c r="K214" s="23">
        <v>1278628.979275853</v>
      </c>
      <c r="L214" s="24">
        <v>0</v>
      </c>
      <c r="M214" s="24">
        <f t="shared" si="24"/>
        <v>16262200.393589912</v>
      </c>
      <c r="N214" s="24">
        <v>-59170.75160158054</v>
      </c>
      <c r="O214" s="32">
        <f t="shared" si="25"/>
        <v>16203029.641988331</v>
      </c>
      <c r="Q214" s="34">
        <v>626</v>
      </c>
    </row>
    <row r="215" spans="1:17" ht="14.25">
      <c r="A215" s="22" t="s">
        <v>137</v>
      </c>
      <c r="B215" s="21">
        <v>1587</v>
      </c>
      <c r="C215" s="21">
        <v>6017080.78</v>
      </c>
      <c r="D215" s="21">
        <v>2288532.2819111636</v>
      </c>
      <c r="E215" s="21">
        <v>752744.6648967</v>
      </c>
      <c r="F215" s="21">
        <f t="shared" si="20"/>
        <v>9058357.726807864</v>
      </c>
      <c r="G215" s="21">
        <f t="shared" si="21"/>
        <v>5756652.0600000005</v>
      </c>
      <c r="H215" s="21">
        <f t="shared" si="22"/>
        <v>3301705.666807864</v>
      </c>
      <c r="I215" s="49">
        <f t="shared" si="23"/>
        <v>0.3644927443124256</v>
      </c>
      <c r="J215" s="42">
        <v>789241.4422707749</v>
      </c>
      <c r="K215" s="23">
        <v>429313.0273696955</v>
      </c>
      <c r="L215" s="24">
        <v>112007.17576850949</v>
      </c>
      <c r="M215" s="24">
        <f t="shared" si="24"/>
        <v>4632267.3122168435</v>
      </c>
      <c r="N215" s="24">
        <v>1244839.5252172158</v>
      </c>
      <c r="O215" s="32">
        <f t="shared" si="25"/>
        <v>5877106.837434059</v>
      </c>
      <c r="Q215" s="34">
        <v>630</v>
      </c>
    </row>
    <row r="216" spans="1:17" ht="14.25">
      <c r="A216" s="22" t="s">
        <v>138</v>
      </c>
      <c r="B216" s="21">
        <v>2136</v>
      </c>
      <c r="C216" s="21">
        <v>7637150.6899999995</v>
      </c>
      <c r="D216" s="21">
        <v>2492247.2089038156</v>
      </c>
      <c r="E216" s="21">
        <v>360407.8050935039</v>
      </c>
      <c r="F216" s="21">
        <f t="shared" si="20"/>
        <v>10489805.70399732</v>
      </c>
      <c r="G216" s="21">
        <f t="shared" si="21"/>
        <v>7748083.680000001</v>
      </c>
      <c r="H216" s="21">
        <f t="shared" si="22"/>
        <v>2741722.023997319</v>
      </c>
      <c r="I216" s="49">
        <f t="shared" si="23"/>
        <v>0.2613701436769738</v>
      </c>
      <c r="J216" s="42">
        <v>22157.815568838898</v>
      </c>
      <c r="K216" s="23">
        <v>632804.4364905391</v>
      </c>
      <c r="L216" s="24">
        <v>0</v>
      </c>
      <c r="M216" s="24">
        <f t="shared" si="24"/>
        <v>3396684.2760566967</v>
      </c>
      <c r="N216" s="24">
        <v>811842.4696228573</v>
      </c>
      <c r="O216" s="32">
        <f t="shared" si="25"/>
        <v>4208526.745679554</v>
      </c>
      <c r="Q216" s="34">
        <v>631</v>
      </c>
    </row>
    <row r="217" spans="1:17" ht="14.25">
      <c r="A217" s="22" t="s">
        <v>139</v>
      </c>
      <c r="B217" s="21">
        <v>6676</v>
      </c>
      <c r="C217" s="21">
        <v>24827126.72</v>
      </c>
      <c r="D217" s="21">
        <v>9178482.774569044</v>
      </c>
      <c r="E217" s="21">
        <v>1357814.2126128604</v>
      </c>
      <c r="F217" s="21">
        <f t="shared" si="20"/>
        <v>35363423.7071819</v>
      </c>
      <c r="G217" s="21">
        <f t="shared" si="21"/>
        <v>24216388.88</v>
      </c>
      <c r="H217" s="21">
        <f t="shared" si="22"/>
        <v>11147034.827181902</v>
      </c>
      <c r="I217" s="49">
        <f t="shared" si="23"/>
        <v>0.3152136772582364</v>
      </c>
      <c r="J217" s="42">
        <v>134350.34148359578</v>
      </c>
      <c r="K217" s="23">
        <v>1582989.5067475876</v>
      </c>
      <c r="L217" s="24">
        <v>0</v>
      </c>
      <c r="M217" s="24">
        <f t="shared" si="24"/>
        <v>12864374.675413087</v>
      </c>
      <c r="N217" s="24">
        <v>4323631.871291429</v>
      </c>
      <c r="O217" s="32">
        <f t="shared" si="25"/>
        <v>17188006.546704516</v>
      </c>
      <c r="Q217" s="34">
        <v>635</v>
      </c>
    </row>
    <row r="218" spans="1:17" ht="14.25">
      <c r="A218" s="22" t="s">
        <v>140</v>
      </c>
      <c r="B218" s="21">
        <v>8562</v>
      </c>
      <c r="C218" s="21">
        <v>32956651.629999995</v>
      </c>
      <c r="D218" s="21">
        <v>10168632.998311035</v>
      </c>
      <c r="E218" s="21">
        <v>1946591.1191768523</v>
      </c>
      <c r="F218" s="21">
        <f t="shared" si="20"/>
        <v>45071875.74748788</v>
      </c>
      <c r="G218" s="21">
        <f t="shared" si="21"/>
        <v>31057627.560000002</v>
      </c>
      <c r="H218" s="21">
        <f t="shared" si="22"/>
        <v>14014248.187487878</v>
      </c>
      <c r="I218" s="49">
        <f t="shared" si="23"/>
        <v>0.3109311062624008</v>
      </c>
      <c r="J218" s="42">
        <v>185699.87282206438</v>
      </c>
      <c r="K218" s="23">
        <v>2262924.704980188</v>
      </c>
      <c r="L218" s="24">
        <v>0</v>
      </c>
      <c r="M218" s="24">
        <f t="shared" si="24"/>
        <v>16462872.76529013</v>
      </c>
      <c r="N218" s="24">
        <v>6420342.700341207</v>
      </c>
      <c r="O218" s="32">
        <f t="shared" si="25"/>
        <v>22883215.465631336</v>
      </c>
      <c r="Q218" s="34">
        <v>636</v>
      </c>
    </row>
    <row r="219" spans="1:17" ht="14.25">
      <c r="A219" s="22" t="s">
        <v>337</v>
      </c>
      <c r="B219" s="21">
        <v>49928</v>
      </c>
      <c r="C219" s="21">
        <v>169862453.01000002</v>
      </c>
      <c r="D219" s="21">
        <v>47805718.1449558</v>
      </c>
      <c r="E219" s="21">
        <v>16343225.886888199</v>
      </c>
      <c r="F219" s="21">
        <f t="shared" si="20"/>
        <v>234011397.041844</v>
      </c>
      <c r="G219" s="21">
        <f t="shared" si="21"/>
        <v>181107828.64000002</v>
      </c>
      <c r="H219" s="21">
        <f t="shared" si="22"/>
        <v>52903568.401843995</v>
      </c>
      <c r="I219" s="49">
        <f t="shared" si="23"/>
        <v>0.22607261471279627</v>
      </c>
      <c r="J219" s="42">
        <v>1530224.8064635594</v>
      </c>
      <c r="K219" s="23">
        <v>6149689.788751324</v>
      </c>
      <c r="L219" s="24">
        <v>0</v>
      </c>
      <c r="M219" s="24">
        <f t="shared" si="24"/>
        <v>60583482.99705888</v>
      </c>
      <c r="N219" s="24">
        <v>-9373226.64292558</v>
      </c>
      <c r="O219" s="32">
        <f t="shared" si="25"/>
        <v>51210256.35413331</v>
      </c>
      <c r="Q219" s="34">
        <v>638</v>
      </c>
    </row>
    <row r="220" spans="1:17" ht="14.25">
      <c r="A220" s="22" t="s">
        <v>338</v>
      </c>
      <c r="B220" s="21">
        <v>25165</v>
      </c>
      <c r="C220" s="21">
        <v>90869256.06</v>
      </c>
      <c r="D220" s="21">
        <v>38869960.04388626</v>
      </c>
      <c r="E220" s="21">
        <v>4459599.309141287</v>
      </c>
      <c r="F220" s="21">
        <f t="shared" si="20"/>
        <v>134198815.41302755</v>
      </c>
      <c r="G220" s="21">
        <f t="shared" si="21"/>
        <v>91283017.7</v>
      </c>
      <c r="H220" s="21">
        <f t="shared" si="22"/>
        <v>42915797.71302755</v>
      </c>
      <c r="I220" s="49">
        <f t="shared" si="23"/>
        <v>0.31979267164873526</v>
      </c>
      <c r="J220" s="42">
        <v>1166533.8490370214</v>
      </c>
      <c r="K220" s="23">
        <v>4419965.819201507</v>
      </c>
      <c r="L220" s="24">
        <v>-2062388.1264996384</v>
      </c>
      <c r="M220" s="24">
        <f t="shared" si="24"/>
        <v>46439909.25476644</v>
      </c>
      <c r="N220" s="24">
        <v>9965561.903508581</v>
      </c>
      <c r="O220" s="32">
        <f t="shared" si="25"/>
        <v>56405471.15827502</v>
      </c>
      <c r="Q220" s="34">
        <v>678</v>
      </c>
    </row>
    <row r="221" spans="1:17" ht="14.25">
      <c r="A221" s="22" t="s">
        <v>339</v>
      </c>
      <c r="B221" s="21">
        <v>24290</v>
      </c>
      <c r="C221" s="21">
        <v>82665536.66</v>
      </c>
      <c r="D221" s="21">
        <v>27905883.579699956</v>
      </c>
      <c r="E221" s="21">
        <v>5748552.88804516</v>
      </c>
      <c r="F221" s="21">
        <f t="shared" si="20"/>
        <v>116319973.12774512</v>
      </c>
      <c r="G221" s="21">
        <f t="shared" si="21"/>
        <v>88109060.2</v>
      </c>
      <c r="H221" s="21">
        <f t="shared" si="22"/>
        <v>28210912.92774512</v>
      </c>
      <c r="I221" s="49">
        <f t="shared" si="23"/>
        <v>0.2425285371822024</v>
      </c>
      <c r="J221" s="42">
        <v>771035.6166338988</v>
      </c>
      <c r="K221" s="23">
        <v>1712238.6135148713</v>
      </c>
      <c r="L221" s="24">
        <v>0</v>
      </c>
      <c r="M221" s="24">
        <f t="shared" si="24"/>
        <v>30694187.15789389</v>
      </c>
      <c r="N221" s="24">
        <v>-342269.07142389147</v>
      </c>
      <c r="O221" s="32">
        <f t="shared" si="25"/>
        <v>30351918.086469997</v>
      </c>
      <c r="Q221" s="34">
        <v>680</v>
      </c>
    </row>
    <row r="222" spans="1:17" ht="14.25">
      <c r="A222" s="22" t="s">
        <v>141</v>
      </c>
      <c r="B222" s="21">
        <v>3733</v>
      </c>
      <c r="C222" s="21">
        <v>13935436.809999999</v>
      </c>
      <c r="D222" s="21">
        <v>5706030.413915829</v>
      </c>
      <c r="E222" s="21">
        <v>1074337.733943535</v>
      </c>
      <c r="F222" s="21">
        <f t="shared" si="20"/>
        <v>20715804.95785936</v>
      </c>
      <c r="G222" s="21">
        <f t="shared" si="21"/>
        <v>13541009.540000001</v>
      </c>
      <c r="H222" s="21">
        <f t="shared" si="22"/>
        <v>7174795.417859359</v>
      </c>
      <c r="I222" s="49">
        <f t="shared" si="23"/>
        <v>0.34634403212689624</v>
      </c>
      <c r="J222" s="42">
        <v>519025.00267485966</v>
      </c>
      <c r="K222" s="23">
        <v>1238385.8253490587</v>
      </c>
      <c r="L222" s="24">
        <v>859644.8936173934</v>
      </c>
      <c r="M222" s="24">
        <f t="shared" si="24"/>
        <v>9791851.13950067</v>
      </c>
      <c r="N222" s="24">
        <v>3467970.554969758</v>
      </c>
      <c r="O222" s="32">
        <f t="shared" si="25"/>
        <v>13259821.694470428</v>
      </c>
      <c r="Q222" s="34">
        <v>681</v>
      </c>
    </row>
    <row r="223" spans="1:17" ht="14.25">
      <c r="A223" s="22" t="s">
        <v>142</v>
      </c>
      <c r="B223" s="21">
        <v>4020</v>
      </c>
      <c r="C223" s="21">
        <v>15621593.329999998</v>
      </c>
      <c r="D223" s="21">
        <v>5728393.561096724</v>
      </c>
      <c r="E223" s="21">
        <v>3143703.0306118666</v>
      </c>
      <c r="F223" s="21">
        <f t="shared" si="20"/>
        <v>24493689.921708588</v>
      </c>
      <c r="G223" s="21">
        <f t="shared" si="21"/>
        <v>14582067.6</v>
      </c>
      <c r="H223" s="21">
        <f t="shared" si="22"/>
        <v>9911622.321708588</v>
      </c>
      <c r="I223" s="49">
        <f t="shared" si="23"/>
        <v>0.4046602350805456</v>
      </c>
      <c r="J223" s="42">
        <v>4278500.070823102</v>
      </c>
      <c r="K223" s="23">
        <v>1434597.5562019295</v>
      </c>
      <c r="L223" s="24">
        <v>488306.10903215775</v>
      </c>
      <c r="M223" s="24">
        <f t="shared" si="24"/>
        <v>16113026.057765776</v>
      </c>
      <c r="N223" s="24">
        <v>4744441.623659749</v>
      </c>
      <c r="O223" s="32">
        <f t="shared" si="25"/>
        <v>20857467.681425527</v>
      </c>
      <c r="Q223" s="34">
        <v>683</v>
      </c>
    </row>
    <row r="224" spans="1:17" ht="14.25">
      <c r="A224" s="22" t="s">
        <v>340</v>
      </c>
      <c r="B224" s="21">
        <v>39809</v>
      </c>
      <c r="C224" s="21">
        <v>136746496.88</v>
      </c>
      <c r="D224" s="21">
        <v>43935343.98171775</v>
      </c>
      <c r="E224" s="21">
        <v>8178017.038249359</v>
      </c>
      <c r="F224" s="21">
        <f t="shared" si="20"/>
        <v>188859857.89996713</v>
      </c>
      <c r="G224" s="21">
        <f t="shared" si="21"/>
        <v>144402370.42000002</v>
      </c>
      <c r="H224" s="21">
        <f t="shared" si="22"/>
        <v>44457487.47996712</v>
      </c>
      <c r="I224" s="49">
        <f t="shared" si="23"/>
        <v>0.2353993483544544</v>
      </c>
      <c r="J224" s="42">
        <v>1452483.8112255519</v>
      </c>
      <c r="K224" s="23">
        <v>7618241.352334564</v>
      </c>
      <c r="L224" s="24">
        <v>0</v>
      </c>
      <c r="M224" s="24">
        <f t="shared" si="24"/>
        <v>53528212.64352723</v>
      </c>
      <c r="N224" s="24">
        <v>-5877119.647048209</v>
      </c>
      <c r="O224" s="32">
        <f t="shared" si="25"/>
        <v>47651092.99647902</v>
      </c>
      <c r="Q224" s="34">
        <v>684</v>
      </c>
    </row>
    <row r="225" spans="1:17" ht="14.25">
      <c r="A225" s="22" t="s">
        <v>143</v>
      </c>
      <c r="B225" s="21">
        <v>3303</v>
      </c>
      <c r="C225" s="21">
        <v>12487094.43</v>
      </c>
      <c r="D225" s="21">
        <v>6606949.779588794</v>
      </c>
      <c r="E225" s="21">
        <v>839055.8757465617</v>
      </c>
      <c r="F225" s="21">
        <f t="shared" si="20"/>
        <v>19933100.08533536</v>
      </c>
      <c r="G225" s="21">
        <f t="shared" si="21"/>
        <v>11981236.14</v>
      </c>
      <c r="H225" s="21">
        <f t="shared" si="22"/>
        <v>7951863.945335358</v>
      </c>
      <c r="I225" s="49">
        <f t="shared" si="23"/>
        <v>0.39892760841478386</v>
      </c>
      <c r="J225" s="42">
        <v>250365.54772332072</v>
      </c>
      <c r="K225" s="23">
        <v>1129667.616644425</v>
      </c>
      <c r="L225" s="24">
        <v>0</v>
      </c>
      <c r="M225" s="24">
        <f t="shared" si="24"/>
        <v>9331897.109703103</v>
      </c>
      <c r="N225" s="24">
        <v>3044973.241316365</v>
      </c>
      <c r="O225" s="32">
        <f t="shared" si="25"/>
        <v>12376870.351019468</v>
      </c>
      <c r="Q225" s="34">
        <v>686</v>
      </c>
    </row>
    <row r="226" spans="1:17" ht="14.25">
      <c r="A226" s="22" t="s">
        <v>144</v>
      </c>
      <c r="B226" s="21">
        <v>1737</v>
      </c>
      <c r="C226" s="21">
        <v>6466455.01</v>
      </c>
      <c r="D226" s="21">
        <v>4110873.2871084884</v>
      </c>
      <c r="E226" s="21">
        <v>1140107.9556650224</v>
      </c>
      <c r="F226" s="21">
        <f t="shared" si="20"/>
        <v>11717436.25277351</v>
      </c>
      <c r="G226" s="21">
        <f t="shared" si="21"/>
        <v>6300759.0600000005</v>
      </c>
      <c r="H226" s="21">
        <f t="shared" si="22"/>
        <v>5416677.19277351</v>
      </c>
      <c r="I226" s="49">
        <f t="shared" si="23"/>
        <v>0.4622749444437033</v>
      </c>
      <c r="J226" s="42">
        <v>684396.9434984002</v>
      </c>
      <c r="K226" s="23">
        <v>698782.3393933708</v>
      </c>
      <c r="L226" s="24">
        <v>341984.9884843407</v>
      </c>
      <c r="M226" s="24">
        <f t="shared" si="24"/>
        <v>7141841.464149621</v>
      </c>
      <c r="N226" s="24">
        <v>1253582.2373257151</v>
      </c>
      <c r="O226" s="32">
        <f t="shared" si="25"/>
        <v>8395423.701475337</v>
      </c>
      <c r="Q226" s="34">
        <v>687</v>
      </c>
    </row>
    <row r="227" spans="1:17" ht="14.25">
      <c r="A227" s="22" t="s">
        <v>145</v>
      </c>
      <c r="B227" s="21">
        <v>3537</v>
      </c>
      <c r="C227" s="21">
        <v>12959365.559999999</v>
      </c>
      <c r="D227" s="21">
        <v>6564687.501743414</v>
      </c>
      <c r="E227" s="21">
        <v>843774.145058608</v>
      </c>
      <c r="F227" s="21">
        <f t="shared" si="20"/>
        <v>20367827.20680202</v>
      </c>
      <c r="G227" s="21">
        <f t="shared" si="21"/>
        <v>12830043.06</v>
      </c>
      <c r="H227" s="21">
        <f t="shared" si="22"/>
        <v>7537784.146802021</v>
      </c>
      <c r="I227" s="49">
        <f t="shared" si="23"/>
        <v>0.37008287974304444</v>
      </c>
      <c r="J227" s="42">
        <v>565805.50226343</v>
      </c>
      <c r="K227" s="23">
        <v>920843.3967753148</v>
      </c>
      <c r="L227" s="24">
        <v>848002.0032043029</v>
      </c>
      <c r="M227" s="24">
        <f t="shared" si="24"/>
        <v>9872435.04904507</v>
      </c>
      <c r="N227" s="24">
        <v>1824950.0643278062</v>
      </c>
      <c r="O227" s="32">
        <f t="shared" si="25"/>
        <v>11697385.113372875</v>
      </c>
      <c r="Q227" s="34">
        <v>689</v>
      </c>
    </row>
    <row r="228" spans="1:17" ht="14.25">
      <c r="A228" s="22" t="s">
        <v>146</v>
      </c>
      <c r="B228" s="21">
        <v>2894</v>
      </c>
      <c r="C228" s="21">
        <v>11711875.58</v>
      </c>
      <c r="D228" s="21">
        <v>4881844.299517742</v>
      </c>
      <c r="E228" s="21">
        <v>649373.1901396388</v>
      </c>
      <c r="F228" s="21">
        <f t="shared" si="20"/>
        <v>17243093.06965738</v>
      </c>
      <c r="G228" s="21">
        <f t="shared" si="21"/>
        <v>10497637.72</v>
      </c>
      <c r="H228" s="21">
        <f t="shared" si="22"/>
        <v>6745455.349657381</v>
      </c>
      <c r="I228" s="49">
        <f t="shared" si="23"/>
        <v>0.39119752601273944</v>
      </c>
      <c r="J228" s="42">
        <v>387721.4124162632</v>
      </c>
      <c r="K228" s="23">
        <v>964458.6245154273</v>
      </c>
      <c r="L228" s="24">
        <v>17668.435822343487</v>
      </c>
      <c r="M228" s="24">
        <f t="shared" si="24"/>
        <v>8115303.822411415</v>
      </c>
      <c r="N228" s="24">
        <v>3134307.173378183</v>
      </c>
      <c r="O228" s="32">
        <f t="shared" si="25"/>
        <v>11249610.995789599</v>
      </c>
      <c r="Q228" s="34">
        <v>691</v>
      </c>
    </row>
    <row r="229" spans="1:17" ht="14.25">
      <c r="A229" s="22" t="s">
        <v>147</v>
      </c>
      <c r="B229" s="21">
        <v>29269</v>
      </c>
      <c r="C229" s="21">
        <v>99868868.09</v>
      </c>
      <c r="D229" s="21">
        <v>31342190.524296794</v>
      </c>
      <c r="E229" s="21">
        <v>5885792.714222252</v>
      </c>
      <c r="F229" s="21">
        <f t="shared" si="20"/>
        <v>137096851.32851905</v>
      </c>
      <c r="G229" s="21">
        <f t="shared" si="21"/>
        <v>106169785.22</v>
      </c>
      <c r="H229" s="21">
        <f t="shared" si="22"/>
        <v>30927066.108519047</v>
      </c>
      <c r="I229" s="49">
        <f t="shared" si="23"/>
        <v>0.2255855317523661</v>
      </c>
      <c r="J229" s="42">
        <v>854916.176364149</v>
      </c>
      <c r="K229" s="23">
        <v>4571297.555851943</v>
      </c>
      <c r="L229" s="24">
        <v>0</v>
      </c>
      <c r="M229" s="24">
        <f t="shared" si="24"/>
        <v>36353279.84073514</v>
      </c>
      <c r="N229" s="24">
        <v>454406.0971200135</v>
      </c>
      <c r="O229" s="32">
        <f t="shared" si="25"/>
        <v>36807685.937855154</v>
      </c>
      <c r="Q229" s="34">
        <v>694</v>
      </c>
    </row>
    <row r="230" spans="1:17" ht="14.25">
      <c r="A230" s="22" t="s">
        <v>148</v>
      </c>
      <c r="B230" s="21">
        <v>1351</v>
      </c>
      <c r="C230" s="21">
        <v>5456762.8</v>
      </c>
      <c r="D230" s="21">
        <v>3153167.961806637</v>
      </c>
      <c r="E230" s="21">
        <v>775458.9938893275</v>
      </c>
      <c r="F230" s="21">
        <f t="shared" si="20"/>
        <v>9385389.755695965</v>
      </c>
      <c r="G230" s="21">
        <f t="shared" si="21"/>
        <v>4900590.38</v>
      </c>
      <c r="H230" s="21">
        <f t="shared" si="22"/>
        <v>4484799.375695965</v>
      </c>
      <c r="I230" s="49">
        <f t="shared" si="23"/>
        <v>0.47784902837670157</v>
      </c>
      <c r="J230" s="42">
        <v>213136.30784708084</v>
      </c>
      <c r="K230" s="23">
        <v>575227.4388568581</v>
      </c>
      <c r="L230" s="24">
        <v>0</v>
      </c>
      <c r="M230" s="24">
        <f t="shared" si="24"/>
        <v>5273163.122399904</v>
      </c>
      <c r="N230" s="24">
        <v>1081732.706619535</v>
      </c>
      <c r="O230" s="32">
        <f t="shared" si="25"/>
        <v>6354895.8290194385</v>
      </c>
      <c r="Q230" s="34">
        <v>697</v>
      </c>
    </row>
    <row r="231" spans="1:17" ht="14.25">
      <c r="A231" s="22" t="s">
        <v>149</v>
      </c>
      <c r="B231" s="21">
        <v>61838</v>
      </c>
      <c r="C231" s="21">
        <v>204748164.66999996</v>
      </c>
      <c r="D231" s="21">
        <v>70469461.57073373</v>
      </c>
      <c r="E231" s="21">
        <v>16033395.491558729</v>
      </c>
      <c r="F231" s="21">
        <f t="shared" si="20"/>
        <v>291251021.7322924</v>
      </c>
      <c r="G231" s="21">
        <f t="shared" si="21"/>
        <v>224309924.44</v>
      </c>
      <c r="H231" s="21">
        <f t="shared" si="22"/>
        <v>66941097.292292416</v>
      </c>
      <c r="I231" s="49">
        <f t="shared" si="23"/>
        <v>0.22983987109862328</v>
      </c>
      <c r="J231" s="42">
        <v>2166480.673328383</v>
      </c>
      <c r="K231" s="23">
        <v>10322583.807501385</v>
      </c>
      <c r="L231" s="24">
        <v>0</v>
      </c>
      <c r="M231" s="24">
        <f t="shared" si="24"/>
        <v>79430161.77312219</v>
      </c>
      <c r="N231" s="24">
        <v>18584347.194080032</v>
      </c>
      <c r="O231" s="32">
        <f t="shared" si="25"/>
        <v>98014508.96720222</v>
      </c>
      <c r="Q231" s="34">
        <v>698</v>
      </c>
    </row>
    <row r="232" spans="1:17" ht="14.25">
      <c r="A232" s="22" t="s">
        <v>150</v>
      </c>
      <c r="B232" s="21">
        <v>5312</v>
      </c>
      <c r="C232" s="21">
        <v>19905984.14</v>
      </c>
      <c r="D232" s="21">
        <v>7620314.580125172</v>
      </c>
      <c r="E232" s="21">
        <v>1548485.8114910282</v>
      </c>
      <c r="F232" s="21">
        <f t="shared" si="20"/>
        <v>29074784.5316162</v>
      </c>
      <c r="G232" s="21">
        <f t="shared" si="21"/>
        <v>19268642.560000002</v>
      </c>
      <c r="H232" s="21">
        <f t="shared" si="22"/>
        <v>9806141.971616197</v>
      </c>
      <c r="I232" s="49">
        <f t="shared" si="23"/>
        <v>0.33727307457611266</v>
      </c>
      <c r="J232" s="42">
        <v>44601.53122405118</v>
      </c>
      <c r="K232" s="23">
        <v>1194012.6509537587</v>
      </c>
      <c r="L232" s="24">
        <v>439358.4460082556</v>
      </c>
      <c r="M232" s="24">
        <f t="shared" si="24"/>
        <v>11484114.599802263</v>
      </c>
      <c r="N232" s="24">
        <v>939890.1760936591</v>
      </c>
      <c r="O232" s="32">
        <f t="shared" si="25"/>
        <v>12424004.775895922</v>
      </c>
      <c r="Q232" s="34">
        <v>700</v>
      </c>
    </row>
    <row r="233" spans="1:17" ht="14.25">
      <c r="A233" s="22" t="s">
        <v>151</v>
      </c>
      <c r="B233" s="21">
        <v>4623</v>
      </c>
      <c r="C233" s="21">
        <v>17677888.45</v>
      </c>
      <c r="D233" s="21">
        <v>7696447.173205541</v>
      </c>
      <c r="E233" s="21">
        <v>1127964.076902431</v>
      </c>
      <c r="F233" s="21">
        <f t="shared" si="20"/>
        <v>26502299.700107973</v>
      </c>
      <c r="G233" s="21">
        <f t="shared" si="21"/>
        <v>16769377.74</v>
      </c>
      <c r="H233" s="21">
        <f t="shared" si="22"/>
        <v>9732921.960107973</v>
      </c>
      <c r="I233" s="49">
        <f t="shared" si="23"/>
        <v>0.36724820374996814</v>
      </c>
      <c r="J233" s="42">
        <v>436194.4212623106</v>
      </c>
      <c r="K233" s="23">
        <v>1317408.4125480754</v>
      </c>
      <c r="L233" s="24">
        <v>0</v>
      </c>
      <c r="M233" s="24">
        <f t="shared" si="24"/>
        <v>11486524.79391836</v>
      </c>
      <c r="N233" s="24">
        <v>3190746.5062903375</v>
      </c>
      <c r="O233" s="32">
        <f t="shared" si="25"/>
        <v>14677271.300208697</v>
      </c>
      <c r="Q233" s="34">
        <v>702</v>
      </c>
    </row>
    <row r="234" spans="1:17" ht="14.25">
      <c r="A234" s="22" t="s">
        <v>152</v>
      </c>
      <c r="B234" s="21">
        <v>6110</v>
      </c>
      <c r="C234" s="21">
        <v>21956658.46</v>
      </c>
      <c r="D234" s="21">
        <v>4692255.059450219</v>
      </c>
      <c r="E234" s="21">
        <v>617384.1299017839</v>
      </c>
      <c r="F234" s="21">
        <f t="shared" si="20"/>
        <v>27266297.649352007</v>
      </c>
      <c r="G234" s="21">
        <f t="shared" si="21"/>
        <v>22163291.8</v>
      </c>
      <c r="H234" s="21">
        <f t="shared" si="22"/>
        <v>5103005.849352006</v>
      </c>
      <c r="I234" s="49">
        <f t="shared" si="23"/>
        <v>0.18715433664582182</v>
      </c>
      <c r="J234" s="42">
        <v>71214.75967001957</v>
      </c>
      <c r="K234" s="23">
        <v>926296.4757356432</v>
      </c>
      <c r="L234" s="24">
        <v>0</v>
      </c>
      <c r="M234" s="24">
        <f t="shared" si="24"/>
        <v>6100517.084757668</v>
      </c>
      <c r="N234" s="24">
        <v>554093.4710030813</v>
      </c>
      <c r="O234" s="32">
        <f t="shared" si="25"/>
        <v>6654610.55576075</v>
      </c>
      <c r="Q234" s="34">
        <v>704</v>
      </c>
    </row>
    <row r="235" spans="1:17" ht="14.25">
      <c r="A235" s="22" t="s">
        <v>153</v>
      </c>
      <c r="B235" s="21">
        <v>2349</v>
      </c>
      <c r="C235" s="21">
        <v>8610861.58</v>
      </c>
      <c r="D235" s="21">
        <v>4791938.957778475</v>
      </c>
      <c r="E235" s="21">
        <v>954513.8259327721</v>
      </c>
      <c r="F235" s="21">
        <f t="shared" si="20"/>
        <v>14357314.363711247</v>
      </c>
      <c r="G235" s="21">
        <f t="shared" si="21"/>
        <v>8520715.620000001</v>
      </c>
      <c r="H235" s="21">
        <f t="shared" si="22"/>
        <v>5836598.743711246</v>
      </c>
      <c r="I235" s="49">
        <f t="shared" si="23"/>
        <v>0.40652440949983726</v>
      </c>
      <c r="J235" s="42">
        <v>226986.9255162612</v>
      </c>
      <c r="K235" s="23">
        <v>1268745.4400264043</v>
      </c>
      <c r="L235" s="24">
        <v>0</v>
      </c>
      <c r="M235" s="24">
        <f t="shared" si="24"/>
        <v>7332331.109253911</v>
      </c>
      <c r="N235" s="24">
        <v>2969026.7384571442</v>
      </c>
      <c r="O235" s="32">
        <f t="shared" si="25"/>
        <v>10301357.847711056</v>
      </c>
      <c r="Q235" s="34">
        <v>707</v>
      </c>
    </row>
    <row r="236" spans="1:17" ht="14.25">
      <c r="A236" s="22" t="s">
        <v>341</v>
      </c>
      <c r="B236" s="21">
        <v>28405</v>
      </c>
      <c r="C236" s="21">
        <v>101238656.66</v>
      </c>
      <c r="D236" s="21">
        <v>29178699.801708627</v>
      </c>
      <c r="E236" s="21">
        <v>12495021.833452668</v>
      </c>
      <c r="F236" s="21">
        <f t="shared" si="20"/>
        <v>142912378.29516128</v>
      </c>
      <c r="G236" s="21">
        <f t="shared" si="21"/>
        <v>103035728.9</v>
      </c>
      <c r="H236" s="21">
        <f t="shared" si="22"/>
        <v>39876649.39516127</v>
      </c>
      <c r="I236" s="49">
        <f t="shared" si="23"/>
        <v>0.2790286598743939</v>
      </c>
      <c r="J236" s="42">
        <v>818655.5097128871</v>
      </c>
      <c r="K236" s="23">
        <v>5777985.377436667</v>
      </c>
      <c r="L236" s="24">
        <v>0</v>
      </c>
      <c r="M236" s="24">
        <f t="shared" si="24"/>
        <v>46473290.28231083</v>
      </c>
      <c r="N236" s="24">
        <v>9884489.596498208</v>
      </c>
      <c r="O236" s="32">
        <f t="shared" si="25"/>
        <v>56357779.878809035</v>
      </c>
      <c r="Q236" s="34">
        <v>710</v>
      </c>
    </row>
    <row r="237" spans="1:17" ht="14.25">
      <c r="A237" s="22" t="s">
        <v>154</v>
      </c>
      <c r="B237" s="21">
        <v>9915</v>
      </c>
      <c r="C237" s="21">
        <v>36614167.13</v>
      </c>
      <c r="D237" s="21">
        <v>14636257.249263374</v>
      </c>
      <c r="E237" s="21">
        <v>2767605.2446026127</v>
      </c>
      <c r="F237" s="21">
        <f t="shared" si="20"/>
        <v>54018029.62386599</v>
      </c>
      <c r="G237" s="21">
        <f t="shared" si="21"/>
        <v>35965472.7</v>
      </c>
      <c r="H237" s="21">
        <f t="shared" si="22"/>
        <v>18052556.92386599</v>
      </c>
      <c r="I237" s="49">
        <f t="shared" si="23"/>
        <v>0.33419502802246037</v>
      </c>
      <c r="J237" s="42">
        <v>507959.6576923547</v>
      </c>
      <c r="K237" s="23">
        <v>3435315.057686344</v>
      </c>
      <c r="L237" s="24">
        <v>0</v>
      </c>
      <c r="M237" s="24">
        <f t="shared" si="24"/>
        <v>21995831.639244687</v>
      </c>
      <c r="N237" s="24">
        <v>8752602.764636284</v>
      </c>
      <c r="O237" s="32">
        <f t="shared" si="25"/>
        <v>30748434.40388097</v>
      </c>
      <c r="Q237" s="34">
        <v>729</v>
      </c>
    </row>
    <row r="238" spans="1:17" ht="14.25">
      <c r="A238" s="22" t="s">
        <v>155</v>
      </c>
      <c r="B238" s="21">
        <v>3727</v>
      </c>
      <c r="C238" s="21">
        <v>13701814.09</v>
      </c>
      <c r="D238" s="21">
        <v>7553391.232944854</v>
      </c>
      <c r="E238" s="21">
        <v>3708888.7482885467</v>
      </c>
      <c r="F238" s="21">
        <f t="shared" si="20"/>
        <v>24964094.0712334</v>
      </c>
      <c r="G238" s="21">
        <f t="shared" si="21"/>
        <v>13519245.26</v>
      </c>
      <c r="H238" s="21">
        <f t="shared" si="22"/>
        <v>11444848.8112334</v>
      </c>
      <c r="I238" s="49">
        <f t="shared" si="23"/>
        <v>0.45845239881632704</v>
      </c>
      <c r="J238" s="42">
        <v>4123941.4370022826</v>
      </c>
      <c r="K238" s="23">
        <v>1967456.3995145627</v>
      </c>
      <c r="L238" s="24">
        <v>0</v>
      </c>
      <c r="M238" s="24">
        <f t="shared" si="24"/>
        <v>17536246.647750244</v>
      </c>
      <c r="N238" s="24">
        <v>3014193.6312429276</v>
      </c>
      <c r="O238" s="32">
        <f t="shared" si="25"/>
        <v>20550440.27899317</v>
      </c>
      <c r="Q238" s="34">
        <v>732</v>
      </c>
    </row>
    <row r="239" spans="1:17" ht="14.25">
      <c r="A239" s="22" t="s">
        <v>156</v>
      </c>
      <c r="B239" s="21">
        <v>53890</v>
      </c>
      <c r="C239" s="21">
        <v>192432204.65</v>
      </c>
      <c r="D239" s="21">
        <v>62113851.16972064</v>
      </c>
      <c r="E239" s="21">
        <v>15098533.20517903</v>
      </c>
      <c r="F239" s="21">
        <f t="shared" si="20"/>
        <v>269644589.02489966</v>
      </c>
      <c r="G239" s="21">
        <f t="shared" si="21"/>
        <v>195479508.20000002</v>
      </c>
      <c r="H239" s="21">
        <f t="shared" si="22"/>
        <v>74165080.82489964</v>
      </c>
      <c r="I239" s="49">
        <f t="shared" si="23"/>
        <v>0.27504753977485175</v>
      </c>
      <c r="J239" s="42">
        <v>1727634.420441435</v>
      </c>
      <c r="K239" s="23">
        <v>11800976.808443505</v>
      </c>
      <c r="L239" s="24">
        <v>0</v>
      </c>
      <c r="M239" s="24">
        <f t="shared" si="24"/>
        <v>87693692.05378458</v>
      </c>
      <c r="N239" s="24">
        <v>22547632.861802418</v>
      </c>
      <c r="O239" s="32">
        <f t="shared" si="25"/>
        <v>110241324.915587</v>
      </c>
      <c r="Q239" s="34">
        <v>734</v>
      </c>
    </row>
    <row r="240" spans="1:17" ht="14.25">
      <c r="A240" s="22" t="s">
        <v>342</v>
      </c>
      <c r="B240" s="21">
        <v>3019</v>
      </c>
      <c r="C240" s="21">
        <v>10658629.81</v>
      </c>
      <c r="D240" s="21">
        <v>2909566.169832463</v>
      </c>
      <c r="E240" s="21">
        <v>536694.8378438588</v>
      </c>
      <c r="F240" s="21">
        <f t="shared" si="20"/>
        <v>14104890.817676323</v>
      </c>
      <c r="G240" s="21">
        <f t="shared" si="21"/>
        <v>10951060.22</v>
      </c>
      <c r="H240" s="21">
        <f t="shared" si="22"/>
        <v>3153830.597676322</v>
      </c>
      <c r="I240" s="49">
        <f t="shared" si="23"/>
        <v>0.22359837012874462</v>
      </c>
      <c r="J240" s="42">
        <v>28885.10021628886</v>
      </c>
      <c r="K240" s="23">
        <v>669432.0462145264</v>
      </c>
      <c r="L240" s="24">
        <v>0</v>
      </c>
      <c r="M240" s="24">
        <f t="shared" si="24"/>
        <v>3852147.7441071374</v>
      </c>
      <c r="N240" s="24">
        <v>1434295.5009942858</v>
      </c>
      <c r="O240" s="32">
        <f t="shared" si="25"/>
        <v>5286443.245101423</v>
      </c>
      <c r="Q240" s="34">
        <v>738</v>
      </c>
    </row>
    <row r="241" spans="1:17" ht="14.25">
      <c r="A241" s="22" t="s">
        <v>157</v>
      </c>
      <c r="B241" s="21">
        <v>3613</v>
      </c>
      <c r="C241" s="21">
        <v>14347820.66</v>
      </c>
      <c r="D241" s="21">
        <v>5780867.85253022</v>
      </c>
      <c r="E241" s="21">
        <v>859186.0513313028</v>
      </c>
      <c r="F241" s="21">
        <f t="shared" si="20"/>
        <v>20987874.563861523</v>
      </c>
      <c r="G241" s="21">
        <f t="shared" si="21"/>
        <v>13105723.94</v>
      </c>
      <c r="H241" s="21">
        <f t="shared" si="22"/>
        <v>7882150.623861523</v>
      </c>
      <c r="I241" s="49">
        <f t="shared" si="23"/>
        <v>0.3755573533602871</v>
      </c>
      <c r="J241" s="42">
        <v>224862.12202815435</v>
      </c>
      <c r="K241" s="23">
        <v>1237034.841129897</v>
      </c>
      <c r="L241" s="24">
        <v>0</v>
      </c>
      <c r="M241" s="24">
        <f t="shared" si="24"/>
        <v>9344047.587019574</v>
      </c>
      <c r="N241" s="24">
        <v>2511491.2176800002</v>
      </c>
      <c r="O241" s="32">
        <f t="shared" si="25"/>
        <v>11855538.804699574</v>
      </c>
      <c r="Q241" s="34">
        <v>739</v>
      </c>
    </row>
    <row r="242" spans="1:17" ht="14.25">
      <c r="A242" s="22" t="s">
        <v>343</v>
      </c>
      <c r="B242" s="21">
        <v>35523</v>
      </c>
      <c r="C242" s="21">
        <v>123245605.63</v>
      </c>
      <c r="D242" s="21">
        <v>51199671.91686612</v>
      </c>
      <c r="E242" s="21">
        <v>10112195.84043367</v>
      </c>
      <c r="F242" s="21">
        <f t="shared" si="20"/>
        <v>184557473.38729978</v>
      </c>
      <c r="G242" s="21">
        <f t="shared" si="21"/>
        <v>128855419.74000001</v>
      </c>
      <c r="H242" s="21">
        <f t="shared" si="22"/>
        <v>55702053.64729977</v>
      </c>
      <c r="I242" s="49">
        <f t="shared" si="23"/>
        <v>0.3018141320693485</v>
      </c>
      <c r="J242" s="42">
        <v>2339562.6861066446</v>
      </c>
      <c r="K242" s="23">
        <v>8969484.936500054</v>
      </c>
      <c r="L242" s="24">
        <v>0</v>
      </c>
      <c r="M242" s="24">
        <f t="shared" si="24"/>
        <v>67011101.26990646</v>
      </c>
      <c r="N242" s="24">
        <v>16910690.513356376</v>
      </c>
      <c r="O242" s="32">
        <f t="shared" si="25"/>
        <v>83921791.78326283</v>
      </c>
      <c r="Q242" s="34">
        <v>740</v>
      </c>
    </row>
    <row r="243" spans="1:17" ht="14.25">
      <c r="A243" s="22" t="s">
        <v>158</v>
      </c>
      <c r="B243" s="21">
        <v>1061</v>
      </c>
      <c r="C243" s="21">
        <v>3610369.8499999996</v>
      </c>
      <c r="D243" s="21">
        <v>1519081.4797778989</v>
      </c>
      <c r="E243" s="21">
        <v>1019840.9641100117</v>
      </c>
      <c r="F243" s="21">
        <f t="shared" si="20"/>
        <v>6149292.2938879095</v>
      </c>
      <c r="G243" s="21">
        <f t="shared" si="21"/>
        <v>3848650.18</v>
      </c>
      <c r="H243" s="21">
        <f t="shared" si="22"/>
        <v>2300642.1138879093</v>
      </c>
      <c r="I243" s="49">
        <f t="shared" si="23"/>
        <v>0.37413120143510387</v>
      </c>
      <c r="J243" s="42">
        <v>1278203.6772607267</v>
      </c>
      <c r="K243" s="23">
        <v>539965.2092200493</v>
      </c>
      <c r="L243" s="24">
        <v>0</v>
      </c>
      <c r="M243" s="24">
        <f t="shared" si="24"/>
        <v>4118811.0003686855</v>
      </c>
      <c r="N243" s="24">
        <v>335934.61542620725</v>
      </c>
      <c r="O243" s="32">
        <f t="shared" si="25"/>
        <v>4454745.615794892</v>
      </c>
      <c r="Q243" s="34">
        <v>742</v>
      </c>
    </row>
    <row r="244" spans="1:17" ht="14.25">
      <c r="A244" s="22" t="s">
        <v>159</v>
      </c>
      <c r="B244" s="21">
        <v>61530</v>
      </c>
      <c r="C244" s="21">
        <v>212084723.20000002</v>
      </c>
      <c r="D244" s="21">
        <v>73361895.81455307</v>
      </c>
      <c r="E244" s="21">
        <v>9003412.931763066</v>
      </c>
      <c r="F244" s="21">
        <f t="shared" si="20"/>
        <v>294450031.9463161</v>
      </c>
      <c r="G244" s="21">
        <f t="shared" si="21"/>
        <v>223192691.4</v>
      </c>
      <c r="H244" s="21">
        <f t="shared" si="22"/>
        <v>71257340.54631612</v>
      </c>
      <c r="I244" s="49">
        <f t="shared" si="23"/>
        <v>0.24200146991088692</v>
      </c>
      <c r="J244" s="42">
        <v>2635587.3163997666</v>
      </c>
      <c r="K244" s="23">
        <v>10097562.227969773</v>
      </c>
      <c r="L244" s="24">
        <v>0</v>
      </c>
      <c r="M244" s="24">
        <f t="shared" si="24"/>
        <v>83990490.09068567</v>
      </c>
      <c r="N244" s="24">
        <v>12715559.303680016</v>
      </c>
      <c r="O244" s="32">
        <f t="shared" si="25"/>
        <v>96706049.39436568</v>
      </c>
      <c r="Q244" s="34">
        <v>743</v>
      </c>
    </row>
    <row r="245" spans="1:17" ht="14.25">
      <c r="A245" s="22" t="s">
        <v>160</v>
      </c>
      <c r="B245" s="21">
        <v>5124</v>
      </c>
      <c r="C245" s="21">
        <v>21995433.58</v>
      </c>
      <c r="D245" s="21">
        <v>8115363.693220726</v>
      </c>
      <c r="E245" s="21">
        <v>1259521.145286958</v>
      </c>
      <c r="F245" s="21">
        <f t="shared" si="20"/>
        <v>31370318.418507684</v>
      </c>
      <c r="G245" s="21">
        <f t="shared" si="21"/>
        <v>18586695.12</v>
      </c>
      <c r="H245" s="21">
        <f t="shared" si="22"/>
        <v>12783623.298507683</v>
      </c>
      <c r="I245" s="49">
        <f t="shared" si="23"/>
        <v>0.4075069665523597</v>
      </c>
      <c r="J245" s="42">
        <v>256645.66078455493</v>
      </c>
      <c r="K245" s="23">
        <v>1014802.0996573879</v>
      </c>
      <c r="L245" s="24">
        <v>0</v>
      </c>
      <c r="M245" s="24">
        <f t="shared" si="24"/>
        <v>14055071.058949627</v>
      </c>
      <c r="N245" s="24">
        <v>4793088.789451037</v>
      </c>
      <c r="O245" s="32">
        <f t="shared" si="25"/>
        <v>18848159.848400664</v>
      </c>
      <c r="Q245" s="34">
        <v>746</v>
      </c>
    </row>
    <row r="246" spans="1:17" ht="14.25">
      <c r="A246" s="22" t="s">
        <v>161</v>
      </c>
      <c r="B246" s="21">
        <v>1527</v>
      </c>
      <c r="C246" s="21">
        <v>5736224.16</v>
      </c>
      <c r="D246" s="21">
        <v>2055102.2242374355</v>
      </c>
      <c r="E246" s="21">
        <v>599176.5589163294</v>
      </c>
      <c r="F246" s="21">
        <f t="shared" si="20"/>
        <v>8390502.943153765</v>
      </c>
      <c r="G246" s="21">
        <f t="shared" si="21"/>
        <v>5539009.26</v>
      </c>
      <c r="H246" s="21">
        <f t="shared" si="22"/>
        <v>2851493.6831537653</v>
      </c>
      <c r="I246" s="49">
        <f t="shared" si="23"/>
        <v>0.3398477662748981</v>
      </c>
      <c r="J246" s="42">
        <v>116353.74948526011</v>
      </c>
      <c r="K246" s="23">
        <v>713943.2057765384</v>
      </c>
      <c r="L246" s="24">
        <v>0</v>
      </c>
      <c r="M246" s="24">
        <f t="shared" si="24"/>
        <v>3681790.6384155634</v>
      </c>
      <c r="N246" s="24">
        <v>1692160.1772571434</v>
      </c>
      <c r="O246" s="32">
        <f t="shared" si="25"/>
        <v>5373950.815672707</v>
      </c>
      <c r="Q246" s="34">
        <v>747</v>
      </c>
    </row>
    <row r="247" spans="1:17" ht="14.25">
      <c r="A247" s="22" t="s">
        <v>162</v>
      </c>
      <c r="B247" s="21">
        <v>5466</v>
      </c>
      <c r="C247" s="21">
        <v>21560305.909999996</v>
      </c>
      <c r="D247" s="21">
        <v>8452894.261487093</v>
      </c>
      <c r="E247" s="21">
        <v>1498427.2861055809</v>
      </c>
      <c r="F247" s="21">
        <f t="shared" si="20"/>
        <v>31511627.45759267</v>
      </c>
      <c r="G247" s="21">
        <f t="shared" si="21"/>
        <v>19827259.080000002</v>
      </c>
      <c r="H247" s="21">
        <f t="shared" si="22"/>
        <v>11684368.377592668</v>
      </c>
      <c r="I247" s="49">
        <f t="shared" si="23"/>
        <v>0.370795459336942</v>
      </c>
      <c r="J247" s="42">
        <v>142259.7491887909</v>
      </c>
      <c r="K247" s="23">
        <v>1456830.3010381777</v>
      </c>
      <c r="L247" s="24">
        <v>-231414.67928174505</v>
      </c>
      <c r="M247" s="24">
        <f t="shared" si="24"/>
        <v>13052043.74853789</v>
      </c>
      <c r="N247" s="24">
        <v>5009528.206116365</v>
      </c>
      <c r="O247" s="32">
        <f t="shared" si="25"/>
        <v>18061571.954654254</v>
      </c>
      <c r="Q247" s="34">
        <v>748</v>
      </c>
    </row>
    <row r="248" spans="1:17" ht="14.25">
      <c r="A248" s="22" t="s">
        <v>163</v>
      </c>
      <c r="B248" s="21">
        <v>21794</v>
      </c>
      <c r="C248" s="21">
        <v>78028506.22</v>
      </c>
      <c r="D248" s="21">
        <v>25442347.604393136</v>
      </c>
      <c r="E248" s="21">
        <v>2243403.3779684934</v>
      </c>
      <c r="F248" s="21">
        <f t="shared" si="20"/>
        <v>105714257.20236163</v>
      </c>
      <c r="G248" s="21">
        <f t="shared" si="21"/>
        <v>79055119.72</v>
      </c>
      <c r="H248" s="21">
        <f t="shared" si="22"/>
        <v>26659137.48236163</v>
      </c>
      <c r="I248" s="49">
        <f t="shared" si="23"/>
        <v>0.25218109825366175</v>
      </c>
      <c r="J248" s="42">
        <v>461541.6642693982</v>
      </c>
      <c r="K248" s="23">
        <v>3098443.00007285</v>
      </c>
      <c r="L248" s="24">
        <v>0</v>
      </c>
      <c r="M248" s="24">
        <f t="shared" si="24"/>
        <v>30219122.146703877</v>
      </c>
      <c r="N248" s="24">
        <v>3654831.0242259046</v>
      </c>
      <c r="O248" s="32">
        <f t="shared" si="25"/>
        <v>33873953.17092978</v>
      </c>
      <c r="Q248" s="34">
        <v>749</v>
      </c>
    </row>
    <row r="249" spans="1:17" ht="14.25">
      <c r="A249" s="22" t="s">
        <v>164</v>
      </c>
      <c r="B249" s="21">
        <v>3238</v>
      </c>
      <c r="C249" s="21">
        <v>11901777.29</v>
      </c>
      <c r="D249" s="21">
        <v>4325625.530099735</v>
      </c>
      <c r="E249" s="21">
        <v>1464892.7297673787</v>
      </c>
      <c r="F249" s="21">
        <f t="shared" si="20"/>
        <v>17692295.549867112</v>
      </c>
      <c r="G249" s="21">
        <f t="shared" si="21"/>
        <v>11745456.44</v>
      </c>
      <c r="H249" s="21">
        <f t="shared" si="22"/>
        <v>5946839.109867113</v>
      </c>
      <c r="I249" s="49">
        <f t="shared" si="23"/>
        <v>0.3361259195057806</v>
      </c>
      <c r="J249" s="42">
        <v>33246.2628666463</v>
      </c>
      <c r="K249" s="23">
        <v>791055.0413497871</v>
      </c>
      <c r="L249" s="24">
        <v>235713.81140056442</v>
      </c>
      <c r="M249" s="24">
        <f t="shared" si="24"/>
        <v>7006854.22548411</v>
      </c>
      <c r="N249" s="24">
        <v>1764330.5902896565</v>
      </c>
      <c r="O249" s="32">
        <f t="shared" si="25"/>
        <v>8771184.815773766</v>
      </c>
      <c r="Q249" s="34">
        <v>751</v>
      </c>
    </row>
    <row r="250" spans="1:17" ht="14.25">
      <c r="A250" s="22" t="s">
        <v>344</v>
      </c>
      <c r="B250" s="21">
        <v>19399</v>
      </c>
      <c r="C250" s="21">
        <v>68505737.53</v>
      </c>
      <c r="D250" s="21">
        <v>14896793.41730406</v>
      </c>
      <c r="E250" s="21">
        <v>5138623.53151602</v>
      </c>
      <c r="F250" s="21">
        <f t="shared" si="20"/>
        <v>88541154.47882007</v>
      </c>
      <c r="G250" s="21">
        <f t="shared" si="21"/>
        <v>70367544.62</v>
      </c>
      <c r="H250" s="21">
        <f t="shared" si="22"/>
        <v>18173609.858820066</v>
      </c>
      <c r="I250" s="49">
        <f t="shared" si="23"/>
        <v>0.20525607516409078</v>
      </c>
      <c r="J250" s="42">
        <v>238778.3933844245</v>
      </c>
      <c r="K250" s="23">
        <v>2377327.317035409</v>
      </c>
      <c r="L250" s="24">
        <v>0</v>
      </c>
      <c r="M250" s="24">
        <f t="shared" si="24"/>
        <v>20789715.5692399</v>
      </c>
      <c r="N250" s="24">
        <v>-4807663.982692178</v>
      </c>
      <c r="O250" s="32">
        <f t="shared" si="25"/>
        <v>15982051.586547721</v>
      </c>
      <c r="Q250" s="34">
        <v>753</v>
      </c>
    </row>
    <row r="251" spans="1:17" ht="14.25">
      <c r="A251" s="22" t="s">
        <v>345</v>
      </c>
      <c r="B251" s="21">
        <v>6182</v>
      </c>
      <c r="C251" s="21">
        <v>20896850.17</v>
      </c>
      <c r="D251" s="21">
        <v>4787139.430872801</v>
      </c>
      <c r="E251" s="21">
        <v>1753824.0981374304</v>
      </c>
      <c r="F251" s="21">
        <f t="shared" si="20"/>
        <v>27437813.699010234</v>
      </c>
      <c r="G251" s="21">
        <f t="shared" si="21"/>
        <v>22424463.16</v>
      </c>
      <c r="H251" s="21">
        <f t="shared" si="22"/>
        <v>5013350.539010234</v>
      </c>
      <c r="I251" s="49">
        <f t="shared" si="23"/>
        <v>0.182716837208902</v>
      </c>
      <c r="J251" s="42">
        <v>29305.727689169675</v>
      </c>
      <c r="K251" s="23">
        <v>1124314.3886041339</v>
      </c>
      <c r="L251" s="24">
        <v>0</v>
      </c>
      <c r="M251" s="24">
        <f t="shared" si="24"/>
        <v>6166970.655303538</v>
      </c>
      <c r="N251" s="24">
        <v>-614029.0455917661</v>
      </c>
      <c r="O251" s="32">
        <f t="shared" si="25"/>
        <v>5552941.609711772</v>
      </c>
      <c r="Q251" s="34">
        <v>755</v>
      </c>
    </row>
    <row r="252" spans="1:17" ht="14.25">
      <c r="A252" s="22" t="s">
        <v>165</v>
      </c>
      <c r="B252" s="21">
        <v>8782</v>
      </c>
      <c r="C252" s="21">
        <v>29260543.04</v>
      </c>
      <c r="D252" s="21">
        <v>12633588.269881152</v>
      </c>
      <c r="E252" s="21">
        <v>8073284.315931573</v>
      </c>
      <c r="F252" s="21">
        <f t="shared" si="20"/>
        <v>49967415.625812724</v>
      </c>
      <c r="G252" s="21">
        <f t="shared" si="21"/>
        <v>31855651.16</v>
      </c>
      <c r="H252" s="21">
        <f t="shared" si="22"/>
        <v>18111764.465812724</v>
      </c>
      <c r="I252" s="49">
        <f t="shared" si="23"/>
        <v>0.3624715074608811</v>
      </c>
      <c r="J252" s="42">
        <v>4429453.907469982</v>
      </c>
      <c r="K252" s="23">
        <v>1952953.9741217995</v>
      </c>
      <c r="L252" s="24">
        <v>-344770.46010862663</v>
      </c>
      <c r="M252" s="24">
        <f t="shared" si="24"/>
        <v>24149401.88729588</v>
      </c>
      <c r="N252" s="24">
        <v>2632922.9722040016</v>
      </c>
      <c r="O252" s="32">
        <f t="shared" si="25"/>
        <v>26782324.85949988</v>
      </c>
      <c r="Q252" s="34">
        <v>758</v>
      </c>
    </row>
    <row r="253" spans="1:17" ht="14.25">
      <c r="A253" s="22" t="s">
        <v>166</v>
      </c>
      <c r="B253" s="21">
        <v>2224</v>
      </c>
      <c r="C253" s="21">
        <v>8750355.21</v>
      </c>
      <c r="D253" s="21">
        <v>3674658.773563822</v>
      </c>
      <c r="E253" s="21">
        <v>728531.4713823466</v>
      </c>
      <c r="F253" s="21">
        <f t="shared" si="20"/>
        <v>13153545.454946168</v>
      </c>
      <c r="G253" s="21">
        <f t="shared" si="21"/>
        <v>8067293.12</v>
      </c>
      <c r="H253" s="21">
        <f t="shared" si="22"/>
        <v>5086252.334946168</v>
      </c>
      <c r="I253" s="49">
        <f t="shared" si="23"/>
        <v>0.3866829937500667</v>
      </c>
      <c r="J253" s="42">
        <v>321862.3245019342</v>
      </c>
      <c r="K253" s="23">
        <v>777221.1819313822</v>
      </c>
      <c r="L253" s="24">
        <v>0</v>
      </c>
      <c r="M253" s="24">
        <f t="shared" si="24"/>
        <v>6185335.841379484</v>
      </c>
      <c r="N253" s="24">
        <v>2693662.448413024</v>
      </c>
      <c r="O253" s="32">
        <f t="shared" si="25"/>
        <v>8878998.289792508</v>
      </c>
      <c r="Q253" s="34">
        <v>759</v>
      </c>
    </row>
    <row r="254" spans="1:17" ht="14.25">
      <c r="A254" s="22" t="s">
        <v>167</v>
      </c>
      <c r="B254" s="21">
        <v>9093</v>
      </c>
      <c r="C254" s="21">
        <v>35058536.27</v>
      </c>
      <c r="D254" s="21">
        <v>11459605.218046892</v>
      </c>
      <c r="E254" s="21">
        <v>2114803.088093804</v>
      </c>
      <c r="F254" s="21">
        <f t="shared" si="20"/>
        <v>48632944.5761407</v>
      </c>
      <c r="G254" s="21">
        <f t="shared" si="21"/>
        <v>32983766.34</v>
      </c>
      <c r="H254" s="21">
        <f t="shared" si="22"/>
        <v>15649178.236140702</v>
      </c>
      <c r="I254" s="49">
        <f t="shared" si="23"/>
        <v>0.3217814255856961</v>
      </c>
      <c r="J254" s="42">
        <v>226819.117388232</v>
      </c>
      <c r="K254" s="23">
        <v>2959176.0954500223</v>
      </c>
      <c r="L254" s="24">
        <v>626623.5425631143</v>
      </c>
      <c r="M254" s="24">
        <f t="shared" si="24"/>
        <v>19461796.99154207</v>
      </c>
      <c r="N254" s="24">
        <v>6804326.371249237</v>
      </c>
      <c r="O254" s="32">
        <f t="shared" si="25"/>
        <v>26266123.362791307</v>
      </c>
      <c r="Q254" s="34">
        <v>761</v>
      </c>
    </row>
    <row r="255" spans="1:17" ht="14.25">
      <c r="A255" s="22" t="s">
        <v>168</v>
      </c>
      <c r="B255" s="21">
        <v>4278</v>
      </c>
      <c r="C255" s="21">
        <v>15623455.82</v>
      </c>
      <c r="D255" s="21">
        <v>8493570.578176342</v>
      </c>
      <c r="E255" s="21">
        <v>1795077.9257405396</v>
      </c>
      <c r="F255" s="21">
        <f t="shared" si="20"/>
        <v>25912104.323916882</v>
      </c>
      <c r="G255" s="21">
        <f t="shared" si="21"/>
        <v>15517931.64</v>
      </c>
      <c r="H255" s="21">
        <f t="shared" si="22"/>
        <v>10394172.683916882</v>
      </c>
      <c r="I255" s="49">
        <f t="shared" si="23"/>
        <v>0.4011319402694383</v>
      </c>
      <c r="J255" s="42">
        <v>274443.7420330724</v>
      </c>
      <c r="K255" s="23">
        <v>1531427.3132879212</v>
      </c>
      <c r="L255" s="24">
        <v>0</v>
      </c>
      <c r="M255" s="24">
        <f t="shared" si="24"/>
        <v>12200043.739237875</v>
      </c>
      <c r="N255" s="24">
        <v>3599213.237955124</v>
      </c>
      <c r="O255" s="32">
        <f t="shared" si="25"/>
        <v>15799256.977192998</v>
      </c>
      <c r="Q255" s="34">
        <v>762</v>
      </c>
    </row>
    <row r="256" spans="1:17" ht="14.25">
      <c r="A256" s="22" t="s">
        <v>169</v>
      </c>
      <c r="B256" s="21">
        <v>10523</v>
      </c>
      <c r="C256" s="21">
        <v>37737598.65</v>
      </c>
      <c r="D256" s="21">
        <v>14059240.695632678</v>
      </c>
      <c r="E256" s="21">
        <v>3412389.301387517</v>
      </c>
      <c r="F256" s="21">
        <f t="shared" si="20"/>
        <v>55209228.64702019</v>
      </c>
      <c r="G256" s="21">
        <f t="shared" si="21"/>
        <v>38170919.74</v>
      </c>
      <c r="H256" s="21">
        <f t="shared" si="22"/>
        <v>17038308.90702019</v>
      </c>
      <c r="I256" s="49">
        <f t="shared" si="23"/>
        <v>0.30861342070099357</v>
      </c>
      <c r="J256" s="42">
        <v>1240886.9720162551</v>
      </c>
      <c r="K256" s="23">
        <v>2709013.857800789</v>
      </c>
      <c r="L256" s="24">
        <v>0</v>
      </c>
      <c r="M256" s="24">
        <f t="shared" si="24"/>
        <v>20988209.736837234</v>
      </c>
      <c r="N256" s="24">
        <v>5442813.336425414</v>
      </c>
      <c r="O256" s="32">
        <f t="shared" si="25"/>
        <v>26431023.073262647</v>
      </c>
      <c r="Q256" s="34">
        <v>765</v>
      </c>
    </row>
    <row r="257" spans="1:17" ht="14.25">
      <c r="A257" s="22" t="s">
        <v>170</v>
      </c>
      <c r="B257" s="21">
        <v>2724</v>
      </c>
      <c r="C257" s="21">
        <v>10269782.01</v>
      </c>
      <c r="D257" s="21">
        <v>4886023.435549914</v>
      </c>
      <c r="E257" s="21">
        <v>1963014.3676798884</v>
      </c>
      <c r="F257" s="21">
        <f t="shared" si="20"/>
        <v>17118819.8132298</v>
      </c>
      <c r="G257" s="21">
        <f t="shared" si="21"/>
        <v>9880983.120000001</v>
      </c>
      <c r="H257" s="21">
        <f t="shared" si="22"/>
        <v>7237836.693229798</v>
      </c>
      <c r="I257" s="49">
        <f t="shared" si="23"/>
        <v>0.422799981084925</v>
      </c>
      <c r="J257" s="42">
        <v>309043.91502506065</v>
      </c>
      <c r="K257" s="23">
        <v>1204925.6441213195</v>
      </c>
      <c r="L257" s="24">
        <v>0</v>
      </c>
      <c r="M257" s="24">
        <f t="shared" si="24"/>
        <v>8751806.252376178</v>
      </c>
      <c r="N257" s="24">
        <v>2415543.775858605</v>
      </c>
      <c r="O257" s="32">
        <f t="shared" si="25"/>
        <v>11167350.028234784</v>
      </c>
      <c r="Q257" s="34">
        <v>768</v>
      </c>
    </row>
    <row r="258" spans="1:17" ht="14.25">
      <c r="A258" s="22" t="s">
        <v>171</v>
      </c>
      <c r="B258" s="21">
        <v>8336</v>
      </c>
      <c r="C258" s="21">
        <v>29941640.17</v>
      </c>
      <c r="D258" s="21">
        <v>14491012.861559222</v>
      </c>
      <c r="E258" s="21">
        <v>5344154.494125437</v>
      </c>
      <c r="F258" s="21">
        <f t="shared" si="20"/>
        <v>49776807.525684655</v>
      </c>
      <c r="G258" s="21">
        <f t="shared" si="21"/>
        <v>30237839.68</v>
      </c>
      <c r="H258" s="21">
        <f t="shared" si="22"/>
        <v>19538967.845684655</v>
      </c>
      <c r="I258" s="49">
        <f t="shared" si="23"/>
        <v>0.3925315587104018</v>
      </c>
      <c r="J258" s="42">
        <v>3772087.2017709506</v>
      </c>
      <c r="K258" s="23">
        <v>2844432.864913879</v>
      </c>
      <c r="L258" s="24">
        <v>313043.42835847277</v>
      </c>
      <c r="M258" s="24">
        <f t="shared" si="24"/>
        <v>26468531.340727955</v>
      </c>
      <c r="N258" s="24">
        <v>6056715.420074149</v>
      </c>
      <c r="O258" s="32">
        <f t="shared" si="25"/>
        <v>32525246.760802105</v>
      </c>
      <c r="Q258" s="34">
        <v>777</v>
      </c>
    </row>
    <row r="259" spans="1:17" ht="14.25">
      <c r="A259" s="22" t="s">
        <v>172</v>
      </c>
      <c r="B259" s="21">
        <v>7390</v>
      </c>
      <c r="C259" s="21">
        <v>27550200.59</v>
      </c>
      <c r="D259" s="21">
        <v>14625455.508951163</v>
      </c>
      <c r="E259" s="21">
        <v>1638080.7815143184</v>
      </c>
      <c r="F259" s="21">
        <f t="shared" si="20"/>
        <v>43813736.88046548</v>
      </c>
      <c r="G259" s="21">
        <f t="shared" si="21"/>
        <v>26806338.2</v>
      </c>
      <c r="H259" s="21">
        <f t="shared" si="22"/>
        <v>17007398.68046548</v>
      </c>
      <c r="I259" s="49">
        <f t="shared" si="23"/>
        <v>0.38817503119776786</v>
      </c>
      <c r="J259" s="42">
        <v>293746.0338046998</v>
      </c>
      <c r="K259" s="23">
        <v>1996698.0220435048</v>
      </c>
      <c r="L259" s="24">
        <v>0</v>
      </c>
      <c r="M259" s="24">
        <f t="shared" si="24"/>
        <v>19297842.736313682</v>
      </c>
      <c r="N259" s="24">
        <v>5449407.544676369</v>
      </c>
      <c r="O259" s="32">
        <f t="shared" si="25"/>
        <v>24747250.28099005</v>
      </c>
      <c r="Q259" s="34">
        <v>778</v>
      </c>
    </row>
    <row r="260" spans="1:17" ht="14.25">
      <c r="A260" s="22" t="s">
        <v>173</v>
      </c>
      <c r="B260" s="21">
        <v>4040</v>
      </c>
      <c r="C260" s="21">
        <v>15690292.129999999</v>
      </c>
      <c r="D260" s="21">
        <v>6801072.94080984</v>
      </c>
      <c r="E260" s="21">
        <v>1188697.5757453283</v>
      </c>
      <c r="F260" s="21">
        <f t="shared" si="20"/>
        <v>23680062.64655517</v>
      </c>
      <c r="G260" s="21">
        <f t="shared" si="21"/>
        <v>14654615.200000001</v>
      </c>
      <c r="H260" s="21">
        <f t="shared" si="22"/>
        <v>9025447.44655517</v>
      </c>
      <c r="I260" s="49">
        <f t="shared" si="23"/>
        <v>0.3811411980309155</v>
      </c>
      <c r="J260" s="42">
        <v>511892.1891150113</v>
      </c>
      <c r="K260" s="23">
        <v>1374348.5524543705</v>
      </c>
      <c r="L260" s="24">
        <v>0</v>
      </c>
      <c r="M260" s="24">
        <f t="shared" si="24"/>
        <v>10911688.188124552</v>
      </c>
      <c r="N260" s="24">
        <v>3656542.5664000004</v>
      </c>
      <c r="O260" s="32">
        <f t="shared" si="25"/>
        <v>14568230.754524553</v>
      </c>
      <c r="Q260" s="34">
        <v>781</v>
      </c>
    </row>
    <row r="261" spans="1:17" ht="14.25">
      <c r="A261" s="22" t="s">
        <v>174</v>
      </c>
      <c r="B261" s="21">
        <v>7070</v>
      </c>
      <c r="C261" s="21">
        <v>25393047.86</v>
      </c>
      <c r="D261" s="21">
        <v>7968144.324354607</v>
      </c>
      <c r="E261" s="21">
        <v>1145603.2075252433</v>
      </c>
      <c r="F261" s="21">
        <f t="shared" si="20"/>
        <v>34506795.39187985</v>
      </c>
      <c r="G261" s="21">
        <f t="shared" si="21"/>
        <v>25645576.6</v>
      </c>
      <c r="H261" s="21">
        <f t="shared" si="22"/>
        <v>8861218.791879848</v>
      </c>
      <c r="I261" s="49">
        <f t="shared" si="23"/>
        <v>0.2567963408727625</v>
      </c>
      <c r="J261" s="42">
        <v>259706.23686987077</v>
      </c>
      <c r="K261" s="23">
        <v>1476608.705589897</v>
      </c>
      <c r="L261" s="24">
        <v>193177.38042121567</v>
      </c>
      <c r="M261" s="24">
        <f t="shared" si="24"/>
        <v>10790711.114760833</v>
      </c>
      <c r="N261" s="24">
        <v>1521664.8250770774</v>
      </c>
      <c r="O261" s="32">
        <f t="shared" si="25"/>
        <v>12312375.93983791</v>
      </c>
      <c r="Q261" s="34">
        <v>783</v>
      </c>
    </row>
    <row r="262" spans="1:17" ht="14.25">
      <c r="A262" s="22" t="s">
        <v>175</v>
      </c>
      <c r="B262" s="21">
        <v>3074</v>
      </c>
      <c r="C262" s="21">
        <v>11539158.749999998</v>
      </c>
      <c r="D262" s="21">
        <v>6293878.744469</v>
      </c>
      <c r="E262" s="21">
        <v>1424123.8639561099</v>
      </c>
      <c r="F262" s="21">
        <f t="shared" si="20"/>
        <v>19257161.358425107</v>
      </c>
      <c r="G262" s="21">
        <f t="shared" si="21"/>
        <v>11150566.120000001</v>
      </c>
      <c r="H262" s="21">
        <f t="shared" si="22"/>
        <v>8106595.238425106</v>
      </c>
      <c r="I262" s="49">
        <f t="shared" si="23"/>
        <v>0.420965223666178</v>
      </c>
      <c r="J262" s="42">
        <v>1478582.917103251</v>
      </c>
      <c r="K262" s="23">
        <v>875955.0488313475</v>
      </c>
      <c r="L262" s="24">
        <v>0</v>
      </c>
      <c r="M262" s="24">
        <f t="shared" si="24"/>
        <v>10461133.204359705</v>
      </c>
      <c r="N262" s="24">
        <v>2728270.0754195354</v>
      </c>
      <c r="O262" s="32">
        <f t="shared" si="25"/>
        <v>13189403.27977924</v>
      </c>
      <c r="Q262" s="34">
        <v>785</v>
      </c>
    </row>
    <row r="263" spans="1:17" ht="14.25">
      <c r="A263" s="22" t="s">
        <v>3</v>
      </c>
      <c r="B263" s="21">
        <v>25220</v>
      </c>
      <c r="C263" s="21">
        <v>93890703.62</v>
      </c>
      <c r="D263" s="21">
        <v>34504050.159729235</v>
      </c>
      <c r="E263" s="21">
        <v>4950170.352631963</v>
      </c>
      <c r="F263" s="21">
        <f t="shared" si="20"/>
        <v>133344924.1323612</v>
      </c>
      <c r="G263" s="21">
        <f t="shared" si="21"/>
        <v>91482523.60000001</v>
      </c>
      <c r="H263" s="21">
        <f t="shared" si="22"/>
        <v>41862400.532361194</v>
      </c>
      <c r="I263" s="49">
        <f t="shared" si="23"/>
        <v>0.31394071281489216</v>
      </c>
      <c r="J263" s="42">
        <v>735499.4544889709</v>
      </c>
      <c r="K263" s="23">
        <v>6027470.092356422</v>
      </c>
      <c r="L263" s="24">
        <v>0</v>
      </c>
      <c r="M263" s="24">
        <f t="shared" si="24"/>
        <v>48625370.079206586</v>
      </c>
      <c r="N263" s="24">
        <v>16774921.861401457</v>
      </c>
      <c r="O263" s="32">
        <f t="shared" si="25"/>
        <v>65400291.94060804</v>
      </c>
      <c r="Q263" s="34">
        <v>790</v>
      </c>
    </row>
    <row r="264" spans="1:17" ht="14.25">
      <c r="A264" s="22" t="s">
        <v>4</v>
      </c>
      <c r="B264" s="21">
        <v>5677</v>
      </c>
      <c r="C264" s="21">
        <v>21713182.389999997</v>
      </c>
      <c r="D264" s="21">
        <v>10082659.75769525</v>
      </c>
      <c r="E264" s="21">
        <v>2272891.149535209</v>
      </c>
      <c r="F264" s="21">
        <f t="shared" si="20"/>
        <v>34068733.29723045</v>
      </c>
      <c r="G264" s="21">
        <f t="shared" si="21"/>
        <v>20592636.26</v>
      </c>
      <c r="H264" s="21">
        <f t="shared" si="22"/>
        <v>13476097.03723045</v>
      </c>
      <c r="I264" s="49">
        <f t="shared" si="23"/>
        <v>0.395556151725957</v>
      </c>
      <c r="J264" s="42">
        <v>2169654.754856569</v>
      </c>
      <c r="K264" s="23">
        <v>1762723.5765573867</v>
      </c>
      <c r="L264" s="24">
        <v>0</v>
      </c>
      <c r="M264" s="24">
        <f t="shared" si="24"/>
        <v>17408475.36864441</v>
      </c>
      <c r="N264" s="24">
        <v>5966309.951183823</v>
      </c>
      <c r="O264" s="32">
        <f t="shared" si="25"/>
        <v>23374785.31982823</v>
      </c>
      <c r="Q264" s="34">
        <v>791</v>
      </c>
    </row>
    <row r="265" spans="1:17" ht="14.25">
      <c r="A265" s="22" t="s">
        <v>176</v>
      </c>
      <c r="B265" s="21">
        <v>4815</v>
      </c>
      <c r="C265" s="21">
        <v>16834269.53</v>
      </c>
      <c r="D265" s="21">
        <v>4477385.015691692</v>
      </c>
      <c r="E265" s="21">
        <v>1528184.7953690335</v>
      </c>
      <c r="F265" s="21">
        <f t="shared" si="20"/>
        <v>22839839.341060724</v>
      </c>
      <c r="G265" s="21">
        <f t="shared" si="21"/>
        <v>17465834.7</v>
      </c>
      <c r="H265" s="21">
        <f t="shared" si="22"/>
        <v>5374004.641060725</v>
      </c>
      <c r="I265" s="49">
        <f t="shared" si="23"/>
        <v>0.23529082498402312</v>
      </c>
      <c r="J265" s="42">
        <v>4111.571607267017</v>
      </c>
      <c r="K265" s="23">
        <v>800193.364368424</v>
      </c>
      <c r="L265" s="24">
        <v>0</v>
      </c>
      <c r="M265" s="24">
        <f t="shared" si="24"/>
        <v>6178309.577036415</v>
      </c>
      <c r="N265" s="24">
        <v>802931.8696720027</v>
      </c>
      <c r="O265" s="32">
        <f t="shared" si="25"/>
        <v>6981241.446708418</v>
      </c>
      <c r="Q265" s="34">
        <v>831</v>
      </c>
    </row>
    <row r="266" spans="1:17" ht="14.25">
      <c r="A266" s="22" t="s">
        <v>177</v>
      </c>
      <c r="B266" s="21">
        <v>4199</v>
      </c>
      <c r="C266" s="21">
        <v>14975790.760000002</v>
      </c>
      <c r="D266" s="21">
        <v>7059865.303145684</v>
      </c>
      <c r="E266" s="21">
        <v>2432733.8441633754</v>
      </c>
      <c r="F266" s="21">
        <f t="shared" si="20"/>
        <v>24468389.907309063</v>
      </c>
      <c r="G266" s="21">
        <f t="shared" si="21"/>
        <v>15231368.620000001</v>
      </c>
      <c r="H266" s="21">
        <f t="shared" si="22"/>
        <v>9237021.287309062</v>
      </c>
      <c r="I266" s="49">
        <f t="shared" si="23"/>
        <v>0.3775083412640008</v>
      </c>
      <c r="J266" s="42">
        <v>4335324.238302137</v>
      </c>
      <c r="K266" s="23">
        <v>1017579.1911772955</v>
      </c>
      <c r="L266" s="24">
        <v>0</v>
      </c>
      <c r="M266" s="24">
        <f t="shared" si="24"/>
        <v>14589924.716788495</v>
      </c>
      <c r="N266" s="24">
        <v>3825213.1560858563</v>
      </c>
      <c r="O266" s="32">
        <f t="shared" si="25"/>
        <v>18415137.87287435</v>
      </c>
      <c r="Q266" s="34">
        <v>832</v>
      </c>
    </row>
    <row r="267" spans="1:17" ht="14.25">
      <c r="A267" s="22" t="s">
        <v>346</v>
      </c>
      <c r="B267" s="21">
        <v>1633</v>
      </c>
      <c r="C267" s="21">
        <v>6269439.949999999</v>
      </c>
      <c r="D267" s="21">
        <v>2236679.2118688496</v>
      </c>
      <c r="E267" s="21">
        <v>488248.9186266365</v>
      </c>
      <c r="F267" s="21">
        <f t="shared" si="20"/>
        <v>8994368.080495484</v>
      </c>
      <c r="G267" s="21">
        <f t="shared" si="21"/>
        <v>5923511.54</v>
      </c>
      <c r="H267" s="21">
        <f t="shared" si="22"/>
        <v>3070856.540495484</v>
      </c>
      <c r="I267" s="49">
        <f t="shared" si="23"/>
        <v>0.3414199322301157</v>
      </c>
      <c r="J267" s="42">
        <v>37741.42148220863</v>
      </c>
      <c r="K267" s="23">
        <v>524333.3279431714</v>
      </c>
      <c r="L267" s="24">
        <v>220811.0623442494</v>
      </c>
      <c r="M267" s="24">
        <f t="shared" si="24"/>
        <v>3853742.3522651135</v>
      </c>
      <c r="N267" s="24">
        <v>950348.8795395129</v>
      </c>
      <c r="O267" s="32">
        <f t="shared" si="25"/>
        <v>4804091.231804626</v>
      </c>
      <c r="Q267" s="34">
        <v>833</v>
      </c>
    </row>
    <row r="268" spans="1:17" ht="14.25">
      <c r="A268" s="22" t="s">
        <v>178</v>
      </c>
      <c r="B268" s="21">
        <v>6280</v>
      </c>
      <c r="C268" s="21">
        <v>23492588.12</v>
      </c>
      <c r="D268" s="21">
        <v>7097684.116752252</v>
      </c>
      <c r="E268" s="21">
        <v>1111101.963147099</v>
      </c>
      <c r="F268" s="21">
        <f t="shared" si="20"/>
        <v>31701374.199899353</v>
      </c>
      <c r="G268" s="21">
        <f t="shared" si="21"/>
        <v>22779946.400000002</v>
      </c>
      <c r="H268" s="21">
        <f t="shared" si="22"/>
        <v>8921427.79989935</v>
      </c>
      <c r="I268" s="49">
        <f t="shared" si="23"/>
        <v>0.28142085398707023</v>
      </c>
      <c r="J268" s="42">
        <v>79214.29287786983</v>
      </c>
      <c r="K268" s="23">
        <v>1522642.643110869</v>
      </c>
      <c r="L268" s="24">
        <v>0</v>
      </c>
      <c r="M268" s="24">
        <f t="shared" si="24"/>
        <v>10523284.73588809</v>
      </c>
      <c r="N268" s="24">
        <v>3224219.4707569242</v>
      </c>
      <c r="O268" s="32">
        <f t="shared" si="25"/>
        <v>13747504.206645014</v>
      </c>
      <c r="Q268" s="34">
        <v>834</v>
      </c>
    </row>
    <row r="269" spans="1:17" ht="14.25">
      <c r="A269" s="22" t="s">
        <v>347</v>
      </c>
      <c r="B269" s="21">
        <v>225118</v>
      </c>
      <c r="C269" s="21">
        <v>692857556.3999999</v>
      </c>
      <c r="D269" s="21">
        <v>242682382.21436685</v>
      </c>
      <c r="E269" s="21">
        <v>60639810.74271469</v>
      </c>
      <c r="F269" s="21">
        <f t="shared" si="20"/>
        <v>996179749.3570814</v>
      </c>
      <c r="G269" s="21">
        <f t="shared" si="21"/>
        <v>816588530.84</v>
      </c>
      <c r="H269" s="21">
        <f t="shared" si="22"/>
        <v>179591218.51708138</v>
      </c>
      <c r="I269" s="49">
        <f t="shared" si="23"/>
        <v>0.1802799330472103</v>
      </c>
      <c r="J269" s="42">
        <v>11324782.891809454</v>
      </c>
      <c r="K269" s="23">
        <v>32909936.67978766</v>
      </c>
      <c r="L269" s="24">
        <v>0</v>
      </c>
      <c r="M269" s="24">
        <f t="shared" si="24"/>
        <v>223825938.0886785</v>
      </c>
      <c r="N269" s="24">
        <v>-2324310.589833934</v>
      </c>
      <c r="O269" s="32">
        <f t="shared" si="25"/>
        <v>221501627.49884456</v>
      </c>
      <c r="Q269" s="34">
        <v>837</v>
      </c>
    </row>
    <row r="270" spans="1:17" ht="14.25">
      <c r="A270" s="22" t="s">
        <v>179</v>
      </c>
      <c r="B270" s="21">
        <v>1608</v>
      </c>
      <c r="C270" s="21">
        <v>5808303.4</v>
      </c>
      <c r="D270" s="21">
        <v>3544651.803898249</v>
      </c>
      <c r="E270" s="21">
        <v>496219.10775112605</v>
      </c>
      <c r="F270" s="21">
        <f t="shared" si="20"/>
        <v>9849174.311649375</v>
      </c>
      <c r="G270" s="21">
        <f t="shared" si="21"/>
        <v>5832827.04</v>
      </c>
      <c r="H270" s="21">
        <f t="shared" si="22"/>
        <v>4016347.2716493746</v>
      </c>
      <c r="I270" s="49">
        <f t="shared" si="23"/>
        <v>0.4077851751388878</v>
      </c>
      <c r="J270" s="42">
        <v>200282.4526683719</v>
      </c>
      <c r="K270" s="23">
        <v>595554.7239628806</v>
      </c>
      <c r="L270" s="24">
        <v>195068.87083248977</v>
      </c>
      <c r="M270" s="24">
        <f t="shared" si="24"/>
        <v>5007253.319113117</v>
      </c>
      <c r="N270" s="24">
        <v>1683556.0446298742</v>
      </c>
      <c r="O270" s="32">
        <f t="shared" si="25"/>
        <v>6690809.36374299</v>
      </c>
      <c r="Q270" s="34">
        <v>844</v>
      </c>
    </row>
    <row r="271" spans="1:17" ht="14.25">
      <c r="A271" s="22" t="s">
        <v>180</v>
      </c>
      <c r="B271" s="21">
        <v>3195</v>
      </c>
      <c r="C271" s="21">
        <v>12588591.13</v>
      </c>
      <c r="D271" s="21">
        <v>4191251.9875264172</v>
      </c>
      <c r="E271" s="21">
        <v>1609597.3782058945</v>
      </c>
      <c r="F271" s="21">
        <f aca="true" t="shared" si="26" ref="F271:F309">SUM(C271:E271)</f>
        <v>18389440.495732315</v>
      </c>
      <c r="G271" s="21">
        <f aca="true" t="shared" si="27" ref="G271:G309">$G$9*B271</f>
        <v>11589479.1</v>
      </c>
      <c r="H271" s="21">
        <f aca="true" t="shared" si="28" ref="H271:H309">F271-G271</f>
        <v>6799961.395732315</v>
      </c>
      <c r="I271" s="49">
        <f aca="true" t="shared" si="29" ref="I271:I309">H271/F271</f>
        <v>0.36977532825484277</v>
      </c>
      <c r="J271" s="42">
        <v>563345.7819693552</v>
      </c>
      <c r="K271" s="23">
        <v>1068196.033417482</v>
      </c>
      <c r="L271" s="24">
        <v>175304.7356257401</v>
      </c>
      <c r="M271" s="24">
        <f aca="true" t="shared" si="30" ref="M271:M309">H271+J271+K271+L271</f>
        <v>8606807.946744893</v>
      </c>
      <c r="N271" s="24">
        <v>2387258.491236926</v>
      </c>
      <c r="O271" s="32">
        <f t="shared" si="25"/>
        <v>10994066.437981818</v>
      </c>
      <c r="Q271" s="34">
        <v>845</v>
      </c>
    </row>
    <row r="272" spans="1:17" ht="14.25">
      <c r="A272" s="22" t="s">
        <v>348</v>
      </c>
      <c r="B272" s="21">
        <v>5482</v>
      </c>
      <c r="C272" s="21">
        <v>21858111.029999997</v>
      </c>
      <c r="D272" s="21">
        <v>9101488.97565268</v>
      </c>
      <c r="E272" s="21">
        <v>1065309.0570179436</v>
      </c>
      <c r="F272" s="21">
        <f t="shared" si="26"/>
        <v>32024909.062670622</v>
      </c>
      <c r="G272" s="21">
        <f t="shared" si="27"/>
        <v>19885297.16</v>
      </c>
      <c r="H272" s="21">
        <f t="shared" si="28"/>
        <v>12139611.902670622</v>
      </c>
      <c r="I272" s="49">
        <f t="shared" si="29"/>
        <v>0.379067802469453</v>
      </c>
      <c r="J272" s="42">
        <v>169848.03970681306</v>
      </c>
      <c r="K272" s="23">
        <v>1712457.574959131</v>
      </c>
      <c r="L272" s="24">
        <v>0</v>
      </c>
      <c r="M272" s="24">
        <f t="shared" si="30"/>
        <v>14021917.517336566</v>
      </c>
      <c r="N272" s="24">
        <v>5089921.819989094</v>
      </c>
      <c r="O272" s="32">
        <f aca="true" t="shared" si="31" ref="O272:O309">M272+N272</f>
        <v>19111839.33732566</v>
      </c>
      <c r="Q272" s="34">
        <v>846</v>
      </c>
    </row>
    <row r="273" spans="1:17" ht="14.25">
      <c r="A273" s="22" t="s">
        <v>181</v>
      </c>
      <c r="B273" s="21">
        <v>4738</v>
      </c>
      <c r="C273" s="21">
        <v>16933334.299999997</v>
      </c>
      <c r="D273" s="21">
        <v>8590497.195930779</v>
      </c>
      <c r="E273" s="21">
        <v>1851444.8686224057</v>
      </c>
      <c r="F273" s="21">
        <f t="shared" si="26"/>
        <v>27375276.364553183</v>
      </c>
      <c r="G273" s="21">
        <f t="shared" si="27"/>
        <v>17186526.44</v>
      </c>
      <c r="H273" s="21">
        <f t="shared" si="28"/>
        <v>10188749.924553182</v>
      </c>
      <c r="I273" s="49">
        <f t="shared" si="29"/>
        <v>0.372188020638435</v>
      </c>
      <c r="J273" s="42">
        <v>309382.86691291246</v>
      </c>
      <c r="K273" s="23">
        <v>1905218.195310581</v>
      </c>
      <c r="L273" s="24">
        <v>-140626.9670767617</v>
      </c>
      <c r="M273" s="24">
        <f t="shared" si="30"/>
        <v>12262724.019699914</v>
      </c>
      <c r="N273" s="24">
        <v>4609085.6348027615</v>
      </c>
      <c r="O273" s="32">
        <f t="shared" si="31"/>
        <v>16871809.654502675</v>
      </c>
      <c r="Q273" s="34">
        <v>848</v>
      </c>
    </row>
    <row r="274" spans="1:17" ht="14.25">
      <c r="A274" s="22" t="s">
        <v>182</v>
      </c>
      <c r="B274" s="21">
        <v>3311</v>
      </c>
      <c r="C274" s="21">
        <v>13276577.870000001</v>
      </c>
      <c r="D274" s="21">
        <v>4091533.340312811</v>
      </c>
      <c r="E274" s="21">
        <v>789331.292403912</v>
      </c>
      <c r="F274" s="21">
        <f t="shared" si="26"/>
        <v>18157442.502716724</v>
      </c>
      <c r="G274" s="21">
        <f t="shared" si="27"/>
        <v>12010255.18</v>
      </c>
      <c r="H274" s="21">
        <f t="shared" si="28"/>
        <v>6147187.322716724</v>
      </c>
      <c r="I274" s="49">
        <f t="shared" si="29"/>
        <v>0.3385491828927438</v>
      </c>
      <c r="J274" s="42">
        <v>159867.1332824005</v>
      </c>
      <c r="K274" s="23">
        <v>977738.1929797657</v>
      </c>
      <c r="L274" s="24">
        <v>0</v>
      </c>
      <c r="M274" s="24">
        <f t="shared" si="30"/>
        <v>7284792.648978891</v>
      </c>
      <c r="N274" s="24">
        <v>3059984.1699200002</v>
      </c>
      <c r="O274" s="32">
        <f t="shared" si="31"/>
        <v>10344776.81889889</v>
      </c>
      <c r="Q274" s="34">
        <v>849</v>
      </c>
    </row>
    <row r="275" spans="1:17" ht="14.25">
      <c r="A275" s="22" t="s">
        <v>183</v>
      </c>
      <c r="B275" s="21">
        <v>2431</v>
      </c>
      <c r="C275" s="21">
        <v>9324672.510000002</v>
      </c>
      <c r="D275" s="21">
        <v>2798400.053811445</v>
      </c>
      <c r="E275" s="21">
        <v>611092.3757702162</v>
      </c>
      <c r="F275" s="21">
        <f t="shared" si="26"/>
        <v>12734164.939581664</v>
      </c>
      <c r="G275" s="21">
        <f t="shared" si="27"/>
        <v>8818160.780000001</v>
      </c>
      <c r="H275" s="21">
        <f t="shared" si="28"/>
        <v>3916004.159581663</v>
      </c>
      <c r="I275" s="49">
        <f t="shared" si="29"/>
        <v>0.3075195097724492</v>
      </c>
      <c r="J275" s="42">
        <v>22829.30109404478</v>
      </c>
      <c r="K275" s="23">
        <v>786871.3898590535</v>
      </c>
      <c r="L275" s="24">
        <v>157825.6850511832</v>
      </c>
      <c r="M275" s="24">
        <f t="shared" si="30"/>
        <v>4883530.535585945</v>
      </c>
      <c r="N275" s="24">
        <v>1780299.9309307325</v>
      </c>
      <c r="O275" s="32">
        <f t="shared" si="31"/>
        <v>6663830.466516677</v>
      </c>
      <c r="Q275" s="34">
        <v>850</v>
      </c>
    </row>
    <row r="276" spans="1:17" ht="14.25">
      <c r="A276" s="22" t="s">
        <v>349</v>
      </c>
      <c r="B276" s="21">
        <v>22199</v>
      </c>
      <c r="C276" s="21">
        <v>78680320.35</v>
      </c>
      <c r="D276" s="21">
        <v>24039648.86247544</v>
      </c>
      <c r="E276" s="21">
        <v>4725903.642378406</v>
      </c>
      <c r="F276" s="21">
        <f t="shared" si="26"/>
        <v>107445872.85485384</v>
      </c>
      <c r="G276" s="21">
        <f t="shared" si="27"/>
        <v>80524208.62</v>
      </c>
      <c r="H276" s="21">
        <f t="shared" si="28"/>
        <v>26921664.234853834</v>
      </c>
      <c r="I276" s="49">
        <f t="shared" si="29"/>
        <v>0.2505602450754129</v>
      </c>
      <c r="J276" s="42">
        <v>1005640.5037511402</v>
      </c>
      <c r="K276" s="23">
        <v>3184163.7685519797</v>
      </c>
      <c r="L276" s="24">
        <v>0</v>
      </c>
      <c r="M276" s="24">
        <f t="shared" si="30"/>
        <v>31111468.507156953</v>
      </c>
      <c r="N276" s="24">
        <v>8328227.832136591</v>
      </c>
      <c r="O276" s="32">
        <f t="shared" si="31"/>
        <v>39439696.33929355</v>
      </c>
      <c r="Q276" s="34">
        <v>851</v>
      </c>
    </row>
    <row r="277" spans="1:17" ht="14.25">
      <c r="A277" s="22" t="s">
        <v>350</v>
      </c>
      <c r="B277" s="21">
        <v>185908</v>
      </c>
      <c r="C277" s="21">
        <v>583372231.59</v>
      </c>
      <c r="D277" s="21">
        <v>202388126.02012363</v>
      </c>
      <c r="E277" s="21">
        <v>70142522.2607435</v>
      </c>
      <c r="F277" s="21">
        <f t="shared" si="26"/>
        <v>855902879.8708671</v>
      </c>
      <c r="G277" s="21">
        <f t="shared" si="27"/>
        <v>674358961.04</v>
      </c>
      <c r="H277" s="21">
        <f t="shared" si="28"/>
        <v>181543918.83086717</v>
      </c>
      <c r="I277" s="49">
        <f t="shared" si="29"/>
        <v>0.2121080827047308</v>
      </c>
      <c r="J277" s="42">
        <v>9357204.455586</v>
      </c>
      <c r="K277" s="23">
        <v>32041150.22269364</v>
      </c>
      <c r="L277" s="24">
        <v>0</v>
      </c>
      <c r="M277" s="24">
        <f t="shared" si="30"/>
        <v>222942273.5091468</v>
      </c>
      <c r="N277" s="24">
        <v>-4259851.615106974</v>
      </c>
      <c r="O277" s="32">
        <f t="shared" si="31"/>
        <v>218682421.89403984</v>
      </c>
      <c r="Q277" s="34">
        <v>853</v>
      </c>
    </row>
    <row r="278" spans="1:17" ht="14.25">
      <c r="A278" s="22" t="s">
        <v>184</v>
      </c>
      <c r="B278" s="21">
        <v>3623</v>
      </c>
      <c r="C278" s="21">
        <v>12800948.44</v>
      </c>
      <c r="D278" s="21">
        <v>6317238.742983035</v>
      </c>
      <c r="E278" s="21">
        <v>1846352.9335598485</v>
      </c>
      <c r="F278" s="21">
        <f t="shared" si="26"/>
        <v>20964540.116542883</v>
      </c>
      <c r="G278" s="21">
        <f t="shared" si="27"/>
        <v>13141997.74</v>
      </c>
      <c r="H278" s="21">
        <f t="shared" si="28"/>
        <v>7822542.376542883</v>
      </c>
      <c r="I278" s="49">
        <f t="shared" si="29"/>
        <v>0.3731320760225121</v>
      </c>
      <c r="J278" s="42">
        <v>3866483.117115065</v>
      </c>
      <c r="K278" s="23">
        <v>840982.5425475403</v>
      </c>
      <c r="L278" s="24">
        <v>0</v>
      </c>
      <c r="M278" s="24">
        <f t="shared" si="30"/>
        <v>12530008.03620549</v>
      </c>
      <c r="N278" s="24">
        <v>2474355.7439644467</v>
      </c>
      <c r="O278" s="32">
        <f t="shared" si="31"/>
        <v>15004363.780169936</v>
      </c>
      <c r="Q278" s="34">
        <v>854</v>
      </c>
    </row>
    <row r="279" spans="1:17" ht="14.25">
      <c r="A279" s="22" t="s">
        <v>185</v>
      </c>
      <c r="B279" s="21">
        <v>2719</v>
      </c>
      <c r="C279" s="21">
        <v>9572189.84</v>
      </c>
      <c r="D279" s="21">
        <v>5656075.304686757</v>
      </c>
      <c r="E279" s="21">
        <v>828543.318258973</v>
      </c>
      <c r="F279" s="21">
        <f t="shared" si="26"/>
        <v>16056808.46294573</v>
      </c>
      <c r="G279" s="21">
        <f t="shared" si="27"/>
        <v>9862846.22</v>
      </c>
      <c r="H279" s="21">
        <f t="shared" si="28"/>
        <v>6193962.242945729</v>
      </c>
      <c r="I279" s="49">
        <f t="shared" si="29"/>
        <v>0.385753012950209</v>
      </c>
      <c r="J279" s="42">
        <v>247642.74818378445</v>
      </c>
      <c r="K279" s="23">
        <v>931655.3617310653</v>
      </c>
      <c r="L279" s="24">
        <v>0</v>
      </c>
      <c r="M279" s="24">
        <f t="shared" si="30"/>
        <v>7373260.352860578</v>
      </c>
      <c r="N279" s="24">
        <v>2527545.4323054557</v>
      </c>
      <c r="O279" s="32">
        <f t="shared" si="31"/>
        <v>9900805.785166034</v>
      </c>
      <c r="Q279" s="34">
        <v>857</v>
      </c>
    </row>
    <row r="280" spans="1:17" ht="14.25">
      <c r="A280" s="22" t="s">
        <v>351</v>
      </c>
      <c r="B280" s="21">
        <v>38459</v>
      </c>
      <c r="C280" s="21">
        <v>132180282.99999999</v>
      </c>
      <c r="D280" s="21">
        <v>34364509.82693489</v>
      </c>
      <c r="E280" s="21">
        <v>5925911.777587467</v>
      </c>
      <c r="F280" s="21">
        <f t="shared" si="26"/>
        <v>172470704.60452235</v>
      </c>
      <c r="G280" s="21">
        <f t="shared" si="27"/>
        <v>139505407.42000002</v>
      </c>
      <c r="H280" s="21">
        <f t="shared" si="28"/>
        <v>32965297.18452233</v>
      </c>
      <c r="I280" s="49">
        <f t="shared" si="29"/>
        <v>0.19113563233890765</v>
      </c>
      <c r="J280" s="42">
        <v>821222.0430503716</v>
      </c>
      <c r="K280" s="23">
        <v>2720637.132137048</v>
      </c>
      <c r="L280" s="24">
        <v>0</v>
      </c>
      <c r="M280" s="24">
        <f t="shared" si="30"/>
        <v>36507156.35970975</v>
      </c>
      <c r="N280" s="24">
        <v>-9581928.162515095</v>
      </c>
      <c r="O280" s="32">
        <f t="shared" si="31"/>
        <v>26925228.19719465</v>
      </c>
      <c r="Q280" s="34">
        <v>858</v>
      </c>
    </row>
    <row r="281" spans="1:17" ht="14.25">
      <c r="A281" s="22" t="s">
        <v>186</v>
      </c>
      <c r="B281" s="21">
        <v>6793</v>
      </c>
      <c r="C281" s="21">
        <v>29843844.980000004</v>
      </c>
      <c r="D281" s="21">
        <v>6047477.56069457</v>
      </c>
      <c r="E281" s="21">
        <v>1036977.5699700515</v>
      </c>
      <c r="F281" s="21">
        <f t="shared" si="26"/>
        <v>36928300.11066462</v>
      </c>
      <c r="G281" s="21">
        <f t="shared" si="27"/>
        <v>24640792.34</v>
      </c>
      <c r="H281" s="21">
        <f t="shared" si="28"/>
        <v>12287507.770664621</v>
      </c>
      <c r="I281" s="49">
        <f t="shared" si="29"/>
        <v>0.33273959900244854</v>
      </c>
      <c r="J281" s="42">
        <v>68696.5052100533</v>
      </c>
      <c r="K281" s="23">
        <v>1249362.468399336</v>
      </c>
      <c r="L281" s="24">
        <v>0</v>
      </c>
      <c r="M281" s="24">
        <f t="shared" si="30"/>
        <v>13605566.74427401</v>
      </c>
      <c r="N281" s="24">
        <v>6700590.541955123</v>
      </c>
      <c r="O281" s="32">
        <f t="shared" si="31"/>
        <v>20306157.286229134</v>
      </c>
      <c r="Q281" s="34">
        <v>859</v>
      </c>
    </row>
    <row r="282" spans="1:17" ht="14.25">
      <c r="A282" s="22" t="s">
        <v>352</v>
      </c>
      <c r="B282" s="21">
        <v>13352</v>
      </c>
      <c r="C282" s="21">
        <v>47928717.510000005</v>
      </c>
      <c r="D282" s="21">
        <v>13552453.033287756</v>
      </c>
      <c r="E282" s="21">
        <v>1925472.9866019613</v>
      </c>
      <c r="F282" s="21">
        <f t="shared" si="26"/>
        <v>63406643.529889725</v>
      </c>
      <c r="G282" s="21">
        <f t="shared" si="27"/>
        <v>48432777.76</v>
      </c>
      <c r="H282" s="21">
        <f t="shared" si="28"/>
        <v>14973865.769889727</v>
      </c>
      <c r="I282" s="49">
        <f t="shared" si="29"/>
        <v>0.23615610188908812</v>
      </c>
      <c r="J282" s="42">
        <v>196712.84629106658</v>
      </c>
      <c r="K282" s="23">
        <v>2405866.812346106</v>
      </c>
      <c r="L282" s="24">
        <v>0</v>
      </c>
      <c r="M282" s="24">
        <f t="shared" si="30"/>
        <v>17576445.4285269</v>
      </c>
      <c r="N282" s="24">
        <v>3998997.773951226</v>
      </c>
      <c r="O282" s="32">
        <f t="shared" si="31"/>
        <v>21575443.202478126</v>
      </c>
      <c r="Q282" s="34">
        <v>886</v>
      </c>
    </row>
    <row r="283" spans="1:17" ht="14.25">
      <c r="A283" s="22" t="s">
        <v>187</v>
      </c>
      <c r="B283" s="21">
        <v>4928</v>
      </c>
      <c r="C283" s="21">
        <v>18320073.919999998</v>
      </c>
      <c r="D283" s="21">
        <v>6569862.66215628</v>
      </c>
      <c r="E283" s="21">
        <v>1270067.0575828406</v>
      </c>
      <c r="F283" s="21">
        <f t="shared" si="26"/>
        <v>26160003.63973912</v>
      </c>
      <c r="G283" s="21">
        <f t="shared" si="27"/>
        <v>17875728.64</v>
      </c>
      <c r="H283" s="21">
        <f t="shared" si="28"/>
        <v>8284274.999739118</v>
      </c>
      <c r="I283" s="49">
        <f t="shared" si="29"/>
        <v>0.3166771348286301</v>
      </c>
      <c r="J283" s="42">
        <v>126077.65861888035</v>
      </c>
      <c r="K283" s="23">
        <v>1487255.748146195</v>
      </c>
      <c r="L283" s="24">
        <v>0</v>
      </c>
      <c r="M283" s="24">
        <f t="shared" si="30"/>
        <v>9897608.406504193</v>
      </c>
      <c r="N283" s="24">
        <v>3998163.941123639</v>
      </c>
      <c r="O283" s="32">
        <f t="shared" si="31"/>
        <v>13895772.347627832</v>
      </c>
      <c r="Q283" s="34">
        <v>887</v>
      </c>
    </row>
    <row r="284" spans="1:17" ht="14.25">
      <c r="A284" s="22" t="s">
        <v>188</v>
      </c>
      <c r="B284" s="21">
        <v>2861</v>
      </c>
      <c r="C284" s="21">
        <v>10814373.75</v>
      </c>
      <c r="D284" s="21">
        <v>5447782.433256825</v>
      </c>
      <c r="E284" s="21">
        <v>1619987.323848108</v>
      </c>
      <c r="F284" s="21">
        <f t="shared" si="26"/>
        <v>17882143.507104933</v>
      </c>
      <c r="G284" s="21">
        <f t="shared" si="27"/>
        <v>10377934.18</v>
      </c>
      <c r="H284" s="21">
        <f t="shared" si="28"/>
        <v>7504209.327104934</v>
      </c>
      <c r="I284" s="49">
        <f t="shared" si="29"/>
        <v>0.4196481995641832</v>
      </c>
      <c r="J284" s="42">
        <v>402234.2230366047</v>
      </c>
      <c r="K284" s="23">
        <v>786281.682013253</v>
      </c>
      <c r="L284" s="24">
        <v>324428.132151492</v>
      </c>
      <c r="M284" s="24">
        <f t="shared" si="30"/>
        <v>9017153.364306284</v>
      </c>
      <c r="N284" s="24">
        <v>2636962.395535611</v>
      </c>
      <c r="O284" s="32">
        <f t="shared" si="31"/>
        <v>11654115.759841895</v>
      </c>
      <c r="Q284" s="34">
        <v>889</v>
      </c>
    </row>
    <row r="285" spans="1:17" ht="14.25">
      <c r="A285" s="22" t="s">
        <v>189</v>
      </c>
      <c r="B285" s="21">
        <v>1250</v>
      </c>
      <c r="C285" s="21">
        <v>4309013.100000001</v>
      </c>
      <c r="D285" s="21">
        <v>1475026.586968307</v>
      </c>
      <c r="E285" s="21">
        <v>1256390.7643647534</v>
      </c>
      <c r="F285" s="21">
        <f t="shared" si="26"/>
        <v>7040430.451333061</v>
      </c>
      <c r="G285" s="21">
        <f t="shared" si="27"/>
        <v>4534225</v>
      </c>
      <c r="H285" s="21">
        <f t="shared" si="28"/>
        <v>2506205.451333061</v>
      </c>
      <c r="I285" s="49">
        <f t="shared" si="29"/>
        <v>0.3559733270085108</v>
      </c>
      <c r="J285" s="42">
        <v>3039555.831966508</v>
      </c>
      <c r="K285" s="23">
        <v>678484.5007066794</v>
      </c>
      <c r="L285" s="24">
        <v>-168674.39646761678</v>
      </c>
      <c r="M285" s="24">
        <f t="shared" si="30"/>
        <v>6055571.387538631</v>
      </c>
      <c r="N285" s="24">
        <v>798854.1019681933</v>
      </c>
      <c r="O285" s="32">
        <f t="shared" si="31"/>
        <v>6854425.489506825</v>
      </c>
      <c r="Q285" s="34">
        <v>890</v>
      </c>
    </row>
    <row r="286" spans="1:17" ht="14.25">
      <c r="A286" s="22" t="s">
        <v>190</v>
      </c>
      <c r="B286" s="21">
        <v>3666</v>
      </c>
      <c r="C286" s="21">
        <v>14485132.04</v>
      </c>
      <c r="D286" s="21">
        <v>3702790.1251490167</v>
      </c>
      <c r="E286" s="21">
        <v>748286.6381718735</v>
      </c>
      <c r="F286" s="21">
        <f t="shared" si="26"/>
        <v>18936208.80332089</v>
      </c>
      <c r="G286" s="21">
        <f t="shared" si="27"/>
        <v>13297975.08</v>
      </c>
      <c r="H286" s="21">
        <f t="shared" si="28"/>
        <v>5638233.723320888</v>
      </c>
      <c r="I286" s="49">
        <f t="shared" si="29"/>
        <v>0.29774881455321184</v>
      </c>
      <c r="J286" s="42">
        <v>42905.95719679885</v>
      </c>
      <c r="K286" s="23">
        <v>919228.8920292081</v>
      </c>
      <c r="L286" s="24">
        <v>0</v>
      </c>
      <c r="M286" s="24">
        <f t="shared" si="30"/>
        <v>6600368.572546896</v>
      </c>
      <c r="N286" s="24">
        <v>3169297.8788761003</v>
      </c>
      <c r="O286" s="32">
        <f t="shared" si="31"/>
        <v>9769666.451422997</v>
      </c>
      <c r="Q286" s="34">
        <v>892</v>
      </c>
    </row>
    <row r="287" spans="1:17" ht="14.25">
      <c r="A287" s="22" t="s">
        <v>353</v>
      </c>
      <c r="B287" s="21">
        <v>7564</v>
      </c>
      <c r="C287" s="21">
        <v>28222088.26</v>
      </c>
      <c r="D287" s="21">
        <v>7586669.175929708</v>
      </c>
      <c r="E287" s="21">
        <v>3805095.195445168</v>
      </c>
      <c r="F287" s="21">
        <f t="shared" si="26"/>
        <v>39613852.63137487</v>
      </c>
      <c r="G287" s="21">
        <f t="shared" si="27"/>
        <v>27437502.32</v>
      </c>
      <c r="H287" s="21">
        <f t="shared" si="28"/>
        <v>12176350.311374873</v>
      </c>
      <c r="I287" s="49">
        <f t="shared" si="29"/>
        <v>0.30737606929276523</v>
      </c>
      <c r="J287" s="42">
        <v>254052.6694957219</v>
      </c>
      <c r="K287" s="23">
        <v>2146361.539571412</v>
      </c>
      <c r="L287" s="24">
        <v>0</v>
      </c>
      <c r="M287" s="24">
        <f t="shared" si="30"/>
        <v>14576764.520442007</v>
      </c>
      <c r="N287" s="24">
        <v>1855183.1115980512</v>
      </c>
      <c r="O287" s="32">
        <f t="shared" si="31"/>
        <v>16431947.632040057</v>
      </c>
      <c r="Q287" s="34">
        <v>893</v>
      </c>
    </row>
    <row r="288" spans="1:17" ht="14.25">
      <c r="A288" s="22" t="s">
        <v>354</v>
      </c>
      <c r="B288" s="21">
        <v>15510</v>
      </c>
      <c r="C288" s="21">
        <v>52790654.519999996</v>
      </c>
      <c r="D288" s="21">
        <v>21050905.506755937</v>
      </c>
      <c r="E288" s="21">
        <v>2563899.6168079805</v>
      </c>
      <c r="F288" s="21">
        <f t="shared" si="26"/>
        <v>76405459.64356391</v>
      </c>
      <c r="G288" s="21">
        <f t="shared" si="27"/>
        <v>56260663.800000004</v>
      </c>
      <c r="H288" s="21">
        <f t="shared" si="28"/>
        <v>20144795.843563907</v>
      </c>
      <c r="I288" s="49">
        <f t="shared" si="29"/>
        <v>0.26365649702967037</v>
      </c>
      <c r="J288" s="42">
        <v>629766.375194219</v>
      </c>
      <c r="K288" s="23">
        <v>3047981.374687502</v>
      </c>
      <c r="L288" s="24">
        <v>0</v>
      </c>
      <c r="M288" s="24">
        <f t="shared" si="30"/>
        <v>23822543.59344563</v>
      </c>
      <c r="N288" s="24">
        <v>2411868.905746506</v>
      </c>
      <c r="O288" s="32">
        <f t="shared" si="31"/>
        <v>26234412.499192134</v>
      </c>
      <c r="Q288" s="34">
        <v>895</v>
      </c>
    </row>
    <row r="289" spans="1:17" ht="14.25">
      <c r="A289" s="22" t="s">
        <v>355</v>
      </c>
      <c r="B289" s="21">
        <v>67619</v>
      </c>
      <c r="C289" s="21">
        <v>225397117.85</v>
      </c>
      <c r="D289" s="21">
        <v>70787906.13168591</v>
      </c>
      <c r="E289" s="21">
        <v>22329983.62631712</v>
      </c>
      <c r="F289" s="21">
        <f t="shared" si="26"/>
        <v>318515007.608003</v>
      </c>
      <c r="G289" s="21">
        <f t="shared" si="27"/>
        <v>245279808.22</v>
      </c>
      <c r="H289" s="21">
        <f t="shared" si="28"/>
        <v>73235199.38800302</v>
      </c>
      <c r="I289" s="49">
        <f t="shared" si="29"/>
        <v>0.2299269975942035</v>
      </c>
      <c r="J289" s="42">
        <v>3542176.774738021</v>
      </c>
      <c r="K289" s="23">
        <v>8084256.914120948</v>
      </c>
      <c r="L289" s="24">
        <v>0</v>
      </c>
      <c r="M289" s="24">
        <f t="shared" si="30"/>
        <v>84861633.07686198</v>
      </c>
      <c r="N289" s="24">
        <v>-4897914.807731708</v>
      </c>
      <c r="O289" s="32">
        <f t="shared" si="31"/>
        <v>79963718.26913027</v>
      </c>
      <c r="Q289" s="34">
        <v>905</v>
      </c>
    </row>
    <row r="290" spans="1:17" ht="14.25">
      <c r="A290" s="22" t="s">
        <v>191</v>
      </c>
      <c r="B290" s="21">
        <v>21332</v>
      </c>
      <c r="C290" s="21">
        <v>76274051.05000001</v>
      </c>
      <c r="D290" s="21">
        <v>25574104.493701354</v>
      </c>
      <c r="E290" s="21">
        <v>3626929.559726186</v>
      </c>
      <c r="F290" s="21">
        <f t="shared" si="26"/>
        <v>105475085.10342756</v>
      </c>
      <c r="G290" s="21">
        <f t="shared" si="27"/>
        <v>77379270.16</v>
      </c>
      <c r="H290" s="21">
        <f t="shared" si="28"/>
        <v>28095814.943427563</v>
      </c>
      <c r="I290" s="49">
        <f t="shared" si="29"/>
        <v>0.26637394903144335</v>
      </c>
      <c r="J290" s="42">
        <v>596263.9234796419</v>
      </c>
      <c r="K290" s="23">
        <v>3202107.5837273393</v>
      </c>
      <c r="L290" s="24">
        <v>0</v>
      </c>
      <c r="M290" s="24">
        <f t="shared" si="30"/>
        <v>31894186.450634547</v>
      </c>
      <c r="N290" s="24">
        <v>3404266.556735196</v>
      </c>
      <c r="O290" s="32">
        <f t="shared" si="31"/>
        <v>35298453.00736974</v>
      </c>
      <c r="Q290" s="34">
        <v>908</v>
      </c>
    </row>
    <row r="291" spans="1:17" ht="14.25">
      <c r="A291" s="22" t="s">
        <v>192</v>
      </c>
      <c r="B291" s="21">
        <v>2324</v>
      </c>
      <c r="C291" s="21">
        <v>9016493.61</v>
      </c>
      <c r="D291" s="21">
        <v>5224192.397337433</v>
      </c>
      <c r="E291" s="21">
        <v>898079.3127902043</v>
      </c>
      <c r="F291" s="21">
        <f t="shared" si="26"/>
        <v>15138765.320127636</v>
      </c>
      <c r="G291" s="21">
        <f t="shared" si="27"/>
        <v>8430031.120000001</v>
      </c>
      <c r="H291" s="21">
        <f t="shared" si="28"/>
        <v>6708734.200127635</v>
      </c>
      <c r="I291" s="49">
        <f t="shared" si="29"/>
        <v>0.44314936246538456</v>
      </c>
      <c r="J291" s="42">
        <v>856697.0130450381</v>
      </c>
      <c r="K291" s="23">
        <v>1022022.0814442192</v>
      </c>
      <c r="L291" s="24">
        <v>0</v>
      </c>
      <c r="M291" s="24">
        <f t="shared" si="30"/>
        <v>8587453.294616893</v>
      </c>
      <c r="N291" s="24">
        <v>2083191.665172001</v>
      </c>
      <c r="O291" s="32">
        <f t="shared" si="31"/>
        <v>10670644.959788894</v>
      </c>
      <c r="Q291" s="34">
        <v>911</v>
      </c>
    </row>
    <row r="292" spans="1:17" ht="14.25">
      <c r="A292" s="22" t="s">
        <v>193</v>
      </c>
      <c r="B292" s="21">
        <v>21638</v>
      </c>
      <c r="C292" s="21">
        <v>75483273.55</v>
      </c>
      <c r="D292" s="21">
        <v>36161942.87267409</v>
      </c>
      <c r="E292" s="21">
        <v>4529869.718636664</v>
      </c>
      <c r="F292" s="21">
        <f t="shared" si="26"/>
        <v>116175086.14131075</v>
      </c>
      <c r="G292" s="21">
        <f t="shared" si="27"/>
        <v>78489248.44</v>
      </c>
      <c r="H292" s="21">
        <f t="shared" si="28"/>
        <v>37685837.701310754</v>
      </c>
      <c r="I292" s="49">
        <f t="shared" si="29"/>
        <v>0.32438829144031106</v>
      </c>
      <c r="J292" s="42">
        <v>928863.4590384198</v>
      </c>
      <c r="K292" s="23">
        <v>4405236.336560475</v>
      </c>
      <c r="L292" s="24">
        <v>0</v>
      </c>
      <c r="M292" s="24">
        <f t="shared" si="30"/>
        <v>43019937.49690965</v>
      </c>
      <c r="N292" s="24">
        <v>6737919.208863623</v>
      </c>
      <c r="O292" s="32">
        <f t="shared" si="31"/>
        <v>49757856.70577327</v>
      </c>
      <c r="Q292" s="34">
        <v>915</v>
      </c>
    </row>
    <row r="293" spans="1:17" ht="14.25">
      <c r="A293" s="22" t="s">
        <v>194</v>
      </c>
      <c r="B293" s="21">
        <v>2276</v>
      </c>
      <c r="C293" s="21">
        <v>8250579.640000001</v>
      </c>
      <c r="D293" s="21">
        <v>2896730.406244234</v>
      </c>
      <c r="E293" s="21">
        <v>402502.1524543452</v>
      </c>
      <c r="F293" s="21">
        <f t="shared" si="26"/>
        <v>11549812.198698578</v>
      </c>
      <c r="G293" s="21">
        <f t="shared" si="27"/>
        <v>8255916.88</v>
      </c>
      <c r="H293" s="21">
        <f t="shared" si="28"/>
        <v>3293895.3186985785</v>
      </c>
      <c r="I293" s="49">
        <f t="shared" si="29"/>
        <v>0.2851903790322869</v>
      </c>
      <c r="J293" s="42">
        <v>46783.89565468613</v>
      </c>
      <c r="K293" s="23">
        <v>680406.5664882073</v>
      </c>
      <c r="L293" s="24">
        <v>43762.255457120016</v>
      </c>
      <c r="M293" s="24">
        <f t="shared" si="30"/>
        <v>4064848.036298592</v>
      </c>
      <c r="N293" s="24">
        <v>1667746.5432483729</v>
      </c>
      <c r="O293" s="32">
        <f t="shared" si="31"/>
        <v>5732594.579546965</v>
      </c>
      <c r="Q293" s="34">
        <v>918</v>
      </c>
    </row>
    <row r="294" spans="1:17" ht="14.25">
      <c r="A294" s="22" t="s">
        <v>195</v>
      </c>
      <c r="B294" s="21">
        <v>2191</v>
      </c>
      <c r="C294" s="21">
        <v>8512909.05</v>
      </c>
      <c r="D294" s="21">
        <v>5022698.357015218</v>
      </c>
      <c r="E294" s="21">
        <v>658475.1013114979</v>
      </c>
      <c r="F294" s="21">
        <f t="shared" si="26"/>
        <v>14194082.508326717</v>
      </c>
      <c r="G294" s="21">
        <f t="shared" si="27"/>
        <v>7947589.58</v>
      </c>
      <c r="H294" s="21">
        <f t="shared" si="28"/>
        <v>6246492.928326717</v>
      </c>
      <c r="I294" s="49">
        <f t="shared" si="29"/>
        <v>0.4400772592847983</v>
      </c>
      <c r="J294" s="42">
        <v>427373.9634716985</v>
      </c>
      <c r="K294" s="23">
        <v>902068.9741168466</v>
      </c>
      <c r="L294" s="24">
        <v>174386.9181297291</v>
      </c>
      <c r="M294" s="24">
        <f t="shared" si="30"/>
        <v>7750322.784044991</v>
      </c>
      <c r="N294" s="24">
        <v>2479582.1508342857</v>
      </c>
      <c r="O294" s="32">
        <f t="shared" si="31"/>
        <v>10229904.934879277</v>
      </c>
      <c r="Q294" s="34">
        <v>921</v>
      </c>
    </row>
    <row r="295" spans="1:17" ht="14.25">
      <c r="A295" s="22" t="s">
        <v>196</v>
      </c>
      <c r="B295" s="21">
        <v>4489</v>
      </c>
      <c r="C295" s="21">
        <v>17391930.14</v>
      </c>
      <c r="D295" s="21">
        <v>3820844.5343165146</v>
      </c>
      <c r="E295" s="21">
        <v>672964.5078050727</v>
      </c>
      <c r="F295" s="21">
        <f t="shared" si="26"/>
        <v>21885739.182121586</v>
      </c>
      <c r="G295" s="21">
        <f t="shared" si="27"/>
        <v>16283308.82</v>
      </c>
      <c r="H295" s="21">
        <f t="shared" si="28"/>
        <v>5602430.362121586</v>
      </c>
      <c r="I295" s="49">
        <f t="shared" si="29"/>
        <v>0.25598543030697357</v>
      </c>
      <c r="J295" s="42">
        <v>5140.89433694055</v>
      </c>
      <c r="K295" s="23">
        <v>953037.7142090304</v>
      </c>
      <c r="L295" s="24">
        <v>1558.8012249227052</v>
      </c>
      <c r="M295" s="24">
        <f t="shared" si="30"/>
        <v>6562167.77189248</v>
      </c>
      <c r="N295" s="24">
        <v>2116587.4519665153</v>
      </c>
      <c r="O295" s="32">
        <f t="shared" si="31"/>
        <v>8678755.223858995</v>
      </c>
      <c r="Q295" s="34">
        <v>922</v>
      </c>
    </row>
    <row r="296" spans="1:17" ht="14.25">
      <c r="A296" s="22" t="s">
        <v>356</v>
      </c>
      <c r="B296" s="21">
        <v>3302</v>
      </c>
      <c r="C296" s="21">
        <v>12294330.009999998</v>
      </c>
      <c r="D296" s="21">
        <v>4890576.635715461</v>
      </c>
      <c r="E296" s="21">
        <v>693936.5793091262</v>
      </c>
      <c r="F296" s="21">
        <f t="shared" si="26"/>
        <v>17878843.225024585</v>
      </c>
      <c r="G296" s="21">
        <f t="shared" si="27"/>
        <v>11977608.76</v>
      </c>
      <c r="H296" s="21">
        <f t="shared" si="28"/>
        <v>5901234.465024585</v>
      </c>
      <c r="I296" s="49">
        <f t="shared" si="29"/>
        <v>0.3300680245780538</v>
      </c>
      <c r="J296" s="42">
        <v>213665.60380434967</v>
      </c>
      <c r="K296" s="23">
        <v>1176764.6442305492</v>
      </c>
      <c r="L296" s="24">
        <v>0</v>
      </c>
      <c r="M296" s="24">
        <f t="shared" si="30"/>
        <v>7291664.713059484</v>
      </c>
      <c r="N296" s="24">
        <v>2439685.2977854554</v>
      </c>
      <c r="O296" s="32">
        <f t="shared" si="31"/>
        <v>9731350.010844938</v>
      </c>
      <c r="Q296" s="34">
        <v>924</v>
      </c>
    </row>
    <row r="297" spans="1:17" ht="14.25">
      <c r="A297" s="22" t="s">
        <v>197</v>
      </c>
      <c r="B297" s="21">
        <v>3757</v>
      </c>
      <c r="C297" s="21">
        <v>13600185.139999999</v>
      </c>
      <c r="D297" s="21">
        <v>6439010.389081425</v>
      </c>
      <c r="E297" s="21">
        <v>1235481.1491839283</v>
      </c>
      <c r="F297" s="21">
        <f t="shared" si="26"/>
        <v>21274676.67826535</v>
      </c>
      <c r="G297" s="21">
        <f t="shared" si="27"/>
        <v>13628066.66</v>
      </c>
      <c r="H297" s="21">
        <f t="shared" si="28"/>
        <v>7646610.018265352</v>
      </c>
      <c r="I297" s="49">
        <f t="shared" si="29"/>
        <v>0.35942308942712564</v>
      </c>
      <c r="J297" s="42">
        <v>336229.9694995631</v>
      </c>
      <c r="K297" s="23">
        <v>1362699.1910846387</v>
      </c>
      <c r="L297" s="24">
        <v>-109709.52647988684</v>
      </c>
      <c r="M297" s="24">
        <f t="shared" si="30"/>
        <v>9235829.652369667</v>
      </c>
      <c r="N297" s="24">
        <v>2537105.2913966277</v>
      </c>
      <c r="O297" s="32">
        <f t="shared" si="31"/>
        <v>11772934.943766294</v>
      </c>
      <c r="Q297" s="34">
        <v>925</v>
      </c>
    </row>
    <row r="298" spans="1:17" ht="14.25">
      <c r="A298" s="22" t="s">
        <v>357</v>
      </c>
      <c r="B298" s="21">
        <v>28919</v>
      </c>
      <c r="C298" s="21">
        <v>99450470.80000001</v>
      </c>
      <c r="D298" s="21">
        <v>24371319.426453967</v>
      </c>
      <c r="E298" s="21">
        <v>5684396.721426076</v>
      </c>
      <c r="F298" s="21">
        <f t="shared" si="26"/>
        <v>129506186.94788004</v>
      </c>
      <c r="G298" s="21">
        <f t="shared" si="27"/>
        <v>104900202.22</v>
      </c>
      <c r="H298" s="21">
        <f t="shared" si="28"/>
        <v>24605984.727880046</v>
      </c>
      <c r="I298" s="49">
        <f t="shared" si="29"/>
        <v>0.18999852677141024</v>
      </c>
      <c r="J298" s="42">
        <v>324234.3675054574</v>
      </c>
      <c r="K298" s="23">
        <v>3226016.452016857</v>
      </c>
      <c r="L298" s="24">
        <v>0</v>
      </c>
      <c r="M298" s="24">
        <f t="shared" si="30"/>
        <v>28156235.54740236</v>
      </c>
      <c r="N298" s="24">
        <v>-1528053.3190017145</v>
      </c>
      <c r="O298" s="32">
        <f t="shared" si="31"/>
        <v>26628182.228400644</v>
      </c>
      <c r="Q298" s="34">
        <v>927</v>
      </c>
    </row>
    <row r="299" spans="1:17" ht="14.25">
      <c r="A299" s="22" t="s">
        <v>198</v>
      </c>
      <c r="B299" s="21">
        <v>6666</v>
      </c>
      <c r="C299" s="21">
        <v>24222704.9</v>
      </c>
      <c r="D299" s="21">
        <v>12498342.238671506</v>
      </c>
      <c r="E299" s="21">
        <v>2023270.9773811854</v>
      </c>
      <c r="F299" s="21">
        <f t="shared" si="26"/>
        <v>38744318.11605269</v>
      </c>
      <c r="G299" s="21">
        <f t="shared" si="27"/>
        <v>24180115.080000002</v>
      </c>
      <c r="H299" s="21">
        <f t="shared" si="28"/>
        <v>14564203.036052685</v>
      </c>
      <c r="I299" s="49">
        <f t="shared" si="29"/>
        <v>0.375905519679759</v>
      </c>
      <c r="J299" s="42">
        <v>2389497.757813423</v>
      </c>
      <c r="K299" s="23">
        <v>2037492.9065263686</v>
      </c>
      <c r="L299" s="24">
        <v>0</v>
      </c>
      <c r="M299" s="24">
        <f t="shared" si="30"/>
        <v>18991193.700392477</v>
      </c>
      <c r="N299" s="24">
        <v>5585844.792480001</v>
      </c>
      <c r="O299" s="32">
        <f t="shared" si="31"/>
        <v>24577038.492872477</v>
      </c>
      <c r="Q299" s="34">
        <v>931</v>
      </c>
    </row>
    <row r="300" spans="1:17" ht="14.25">
      <c r="A300" s="22" t="s">
        <v>199</v>
      </c>
      <c r="B300" s="21">
        <v>3073</v>
      </c>
      <c r="C300" s="21">
        <v>11696551.09</v>
      </c>
      <c r="D300" s="21">
        <v>4720221.217604144</v>
      </c>
      <c r="E300" s="21">
        <v>509439.61629564443</v>
      </c>
      <c r="F300" s="21">
        <f t="shared" si="26"/>
        <v>16926211.92389979</v>
      </c>
      <c r="G300" s="21">
        <f t="shared" si="27"/>
        <v>11146938.74</v>
      </c>
      <c r="H300" s="21">
        <f t="shared" si="28"/>
        <v>5779273.183899788</v>
      </c>
      <c r="I300" s="49">
        <f t="shared" si="29"/>
        <v>0.34143925468281905</v>
      </c>
      <c r="J300" s="42">
        <v>87492.34582385837</v>
      </c>
      <c r="K300" s="23">
        <v>861267.2144223703</v>
      </c>
      <c r="L300" s="24">
        <v>0</v>
      </c>
      <c r="M300" s="24">
        <f t="shared" si="30"/>
        <v>6728032.744146016</v>
      </c>
      <c r="N300" s="24">
        <v>2169834.3724036375</v>
      </c>
      <c r="O300" s="32">
        <f t="shared" si="31"/>
        <v>8897867.116549654</v>
      </c>
      <c r="Q300" s="34">
        <v>934</v>
      </c>
    </row>
    <row r="301" spans="1:17" ht="14.25">
      <c r="A301" s="22" t="s">
        <v>200</v>
      </c>
      <c r="B301" s="21">
        <v>3347</v>
      </c>
      <c r="C301" s="21">
        <v>12150954.96</v>
      </c>
      <c r="D301" s="21">
        <v>5181236.625515286</v>
      </c>
      <c r="E301" s="21">
        <v>1103211.7746731308</v>
      </c>
      <c r="F301" s="21">
        <f t="shared" si="26"/>
        <v>18435403.360188417</v>
      </c>
      <c r="G301" s="21">
        <f t="shared" si="27"/>
        <v>12140840.860000001</v>
      </c>
      <c r="H301" s="21">
        <f t="shared" si="28"/>
        <v>6294562.500188416</v>
      </c>
      <c r="I301" s="49">
        <f t="shared" si="29"/>
        <v>0.3414388270875394</v>
      </c>
      <c r="J301" s="42">
        <v>163440.8401620067</v>
      </c>
      <c r="K301" s="23">
        <v>866554.1995720055</v>
      </c>
      <c r="L301" s="24">
        <v>0</v>
      </c>
      <c r="M301" s="24">
        <f t="shared" si="30"/>
        <v>7324557.539922428</v>
      </c>
      <c r="N301" s="24">
        <v>2157063.3081480013</v>
      </c>
      <c r="O301" s="32">
        <f t="shared" si="31"/>
        <v>9481620.84807043</v>
      </c>
      <c r="Q301" s="34">
        <v>935</v>
      </c>
    </row>
    <row r="302" spans="1:17" ht="14.25">
      <c r="A302" s="22" t="s">
        <v>358</v>
      </c>
      <c r="B302" s="21">
        <v>7002</v>
      </c>
      <c r="C302" s="21">
        <v>26833167.45</v>
      </c>
      <c r="D302" s="21">
        <v>11706637.763078658</v>
      </c>
      <c r="E302" s="21">
        <v>1928913.5569541992</v>
      </c>
      <c r="F302" s="21">
        <f t="shared" si="26"/>
        <v>40468718.77003285</v>
      </c>
      <c r="G302" s="21">
        <f t="shared" si="27"/>
        <v>25398914.76</v>
      </c>
      <c r="H302" s="21">
        <f t="shared" si="28"/>
        <v>15069804.010032851</v>
      </c>
      <c r="I302" s="49">
        <f t="shared" si="29"/>
        <v>0.37238154475975316</v>
      </c>
      <c r="J302" s="42">
        <v>871088.5969031253</v>
      </c>
      <c r="K302" s="23">
        <v>1913977.5968599569</v>
      </c>
      <c r="L302" s="24">
        <v>0</v>
      </c>
      <c r="M302" s="24">
        <f t="shared" si="30"/>
        <v>17854870.203795932</v>
      </c>
      <c r="N302" s="24">
        <v>5356479.390980742</v>
      </c>
      <c r="O302" s="32">
        <f t="shared" si="31"/>
        <v>23211349.594776675</v>
      </c>
      <c r="Q302" s="34">
        <v>936</v>
      </c>
    </row>
    <row r="303" spans="1:17" ht="14.25">
      <c r="A303" s="22" t="s">
        <v>359</v>
      </c>
      <c r="B303" s="21">
        <v>6714</v>
      </c>
      <c r="C303" s="21">
        <v>25818452.039999995</v>
      </c>
      <c r="D303" s="21">
        <v>6881067.380584116</v>
      </c>
      <c r="E303" s="21">
        <v>3529446.5246171057</v>
      </c>
      <c r="F303" s="21">
        <f t="shared" si="26"/>
        <v>36228965.94520122</v>
      </c>
      <c r="G303" s="21">
        <f t="shared" si="27"/>
        <v>24354229.32</v>
      </c>
      <c r="H303" s="21">
        <f t="shared" si="28"/>
        <v>11874736.625201218</v>
      </c>
      <c r="I303" s="49">
        <f t="shared" si="29"/>
        <v>0.32776912935253427</v>
      </c>
      <c r="J303" s="42">
        <v>186040.55959510704</v>
      </c>
      <c r="K303" s="23">
        <v>2357486.287125758</v>
      </c>
      <c r="L303" s="24">
        <v>0</v>
      </c>
      <c r="M303" s="24">
        <f t="shared" si="30"/>
        <v>14418263.471922081</v>
      </c>
      <c r="N303" s="24">
        <v>2922962.0961942845</v>
      </c>
      <c r="O303" s="32">
        <f t="shared" si="31"/>
        <v>17341225.568116367</v>
      </c>
      <c r="Q303" s="34">
        <v>946</v>
      </c>
    </row>
    <row r="304" spans="1:17" ht="14.25">
      <c r="A304" s="22" t="s">
        <v>360</v>
      </c>
      <c r="B304" s="21">
        <v>4291</v>
      </c>
      <c r="C304" s="21">
        <v>16155500.87</v>
      </c>
      <c r="D304" s="21">
        <v>7623785.952073076</v>
      </c>
      <c r="E304" s="21">
        <v>2158313.7994038085</v>
      </c>
      <c r="F304" s="21">
        <f t="shared" si="26"/>
        <v>25937600.621476885</v>
      </c>
      <c r="G304" s="21">
        <f t="shared" si="27"/>
        <v>15565087.58</v>
      </c>
      <c r="H304" s="21">
        <f t="shared" si="28"/>
        <v>10372513.041476885</v>
      </c>
      <c r="I304" s="49">
        <f t="shared" si="29"/>
        <v>0.39990256588684703</v>
      </c>
      <c r="J304" s="42">
        <v>4299255.267041157</v>
      </c>
      <c r="K304" s="23">
        <v>1125358.2807685419</v>
      </c>
      <c r="L304" s="24">
        <v>0</v>
      </c>
      <c r="M304" s="24">
        <f t="shared" si="30"/>
        <v>15797126.589286583</v>
      </c>
      <c r="N304" s="24">
        <v>3552073.7349319514</v>
      </c>
      <c r="O304" s="32">
        <f t="shared" si="31"/>
        <v>19349200.324218534</v>
      </c>
      <c r="Q304" s="34">
        <v>976</v>
      </c>
    </row>
    <row r="305" spans="1:17" ht="14.25">
      <c r="A305" s="22" t="s">
        <v>201</v>
      </c>
      <c r="B305" s="21">
        <v>15039</v>
      </c>
      <c r="C305" s="21">
        <v>55421311.66</v>
      </c>
      <c r="D305" s="21">
        <v>20099172.126296114</v>
      </c>
      <c r="E305" s="21">
        <v>2258103.624544467</v>
      </c>
      <c r="F305" s="21">
        <f t="shared" si="26"/>
        <v>77778587.41084059</v>
      </c>
      <c r="G305" s="21">
        <f t="shared" si="27"/>
        <v>54552167.82</v>
      </c>
      <c r="H305" s="21">
        <f t="shared" si="28"/>
        <v>23226419.590840586</v>
      </c>
      <c r="I305" s="49">
        <f t="shared" si="29"/>
        <v>0.29862228621039916</v>
      </c>
      <c r="J305" s="42">
        <v>586180.9005588696</v>
      </c>
      <c r="K305" s="23">
        <v>2837831.1129542813</v>
      </c>
      <c r="L305" s="24">
        <v>0</v>
      </c>
      <c r="M305" s="24">
        <f t="shared" si="30"/>
        <v>26650431.604353737</v>
      </c>
      <c r="N305" s="24">
        <v>8550372.74549581</v>
      </c>
      <c r="O305" s="32">
        <f t="shared" si="31"/>
        <v>35200804.349849544</v>
      </c>
      <c r="Q305" s="34">
        <v>977</v>
      </c>
    </row>
    <row r="306" spans="1:17" ht="14.25">
      <c r="A306" s="22" t="s">
        <v>202</v>
      </c>
      <c r="B306" s="21">
        <v>32738</v>
      </c>
      <c r="C306" s="21">
        <v>119242187.8</v>
      </c>
      <c r="D306" s="21">
        <v>28371201.134806413</v>
      </c>
      <c r="E306" s="21">
        <v>5360733.055625184</v>
      </c>
      <c r="F306" s="21">
        <f t="shared" si="26"/>
        <v>152974121.99043158</v>
      </c>
      <c r="G306" s="21">
        <f t="shared" si="27"/>
        <v>118753166.44</v>
      </c>
      <c r="H306" s="21">
        <f t="shared" si="28"/>
        <v>34220955.55043158</v>
      </c>
      <c r="I306" s="49">
        <f t="shared" si="29"/>
        <v>0.22370421287707784</v>
      </c>
      <c r="J306" s="42">
        <v>502444.172116941</v>
      </c>
      <c r="K306" s="23">
        <v>3865773.1344975177</v>
      </c>
      <c r="L306" s="24">
        <v>0</v>
      </c>
      <c r="M306" s="24">
        <f t="shared" si="30"/>
        <v>38589172.85704604</v>
      </c>
      <c r="N306" s="24">
        <v>6574071.803051716</v>
      </c>
      <c r="O306" s="32">
        <f t="shared" si="31"/>
        <v>45163244.660097755</v>
      </c>
      <c r="Q306" s="34">
        <v>980</v>
      </c>
    </row>
    <row r="307" spans="1:17" ht="14.25">
      <c r="A307" s="22" t="s">
        <v>203</v>
      </c>
      <c r="B307" s="21">
        <v>2411</v>
      </c>
      <c r="C307" s="21">
        <v>8576610.94</v>
      </c>
      <c r="D307" s="21">
        <v>2581213.204649897</v>
      </c>
      <c r="E307" s="21">
        <v>482072.6504755685</v>
      </c>
      <c r="F307" s="21">
        <f t="shared" si="26"/>
        <v>11639896.795125466</v>
      </c>
      <c r="G307" s="21">
        <f t="shared" si="27"/>
        <v>8745613.18</v>
      </c>
      <c r="H307" s="21">
        <f t="shared" si="28"/>
        <v>2894283.615125466</v>
      </c>
      <c r="I307" s="49">
        <f t="shared" si="29"/>
        <v>0.2486519997615038</v>
      </c>
      <c r="J307" s="42">
        <v>36392.932499999995</v>
      </c>
      <c r="K307" s="23">
        <v>800591.7121103372</v>
      </c>
      <c r="L307" s="24">
        <v>205009.58577767762</v>
      </c>
      <c r="M307" s="24">
        <f t="shared" si="30"/>
        <v>3936277.845513481</v>
      </c>
      <c r="N307" s="24">
        <v>1973101.6782857152</v>
      </c>
      <c r="O307" s="32">
        <f t="shared" si="31"/>
        <v>5909379.523799196</v>
      </c>
      <c r="Q307" s="34">
        <v>981</v>
      </c>
    </row>
    <row r="308" spans="1:17" ht="14.25">
      <c r="A308" s="22" t="s">
        <v>361</v>
      </c>
      <c r="B308" s="21">
        <v>6068</v>
      </c>
      <c r="C308" s="21">
        <v>22513844.61</v>
      </c>
      <c r="D308" s="21">
        <v>10055637.704597414</v>
      </c>
      <c r="E308" s="21">
        <v>1283409.665383115</v>
      </c>
      <c r="F308" s="21">
        <f t="shared" si="26"/>
        <v>33852891.97998053</v>
      </c>
      <c r="G308" s="21">
        <f t="shared" si="27"/>
        <v>22010941.84</v>
      </c>
      <c r="H308" s="21">
        <f t="shared" si="28"/>
        <v>11841950.139980529</v>
      </c>
      <c r="I308" s="49">
        <f t="shared" si="29"/>
        <v>0.34980615975094426</v>
      </c>
      <c r="J308" s="42">
        <v>497266.70828322496</v>
      </c>
      <c r="K308" s="23">
        <v>1871938.1809341866</v>
      </c>
      <c r="L308" s="24">
        <v>0</v>
      </c>
      <c r="M308" s="24">
        <f t="shared" si="30"/>
        <v>14211155.02919794</v>
      </c>
      <c r="N308" s="24">
        <v>4417719.668355767</v>
      </c>
      <c r="O308" s="32">
        <f t="shared" si="31"/>
        <v>18628874.69755371</v>
      </c>
      <c r="Q308" s="34">
        <v>989</v>
      </c>
    </row>
    <row r="309" spans="1:17" ht="14.25">
      <c r="A309" s="22" t="s">
        <v>204</v>
      </c>
      <c r="B309" s="21">
        <v>19646</v>
      </c>
      <c r="C309" s="21">
        <v>70427162.03999999</v>
      </c>
      <c r="D309" s="21">
        <v>30809763.0826507</v>
      </c>
      <c r="E309" s="21">
        <v>4232077.004195694</v>
      </c>
      <c r="F309" s="21">
        <f t="shared" si="26"/>
        <v>105469002.12684637</v>
      </c>
      <c r="G309" s="21">
        <f t="shared" si="27"/>
        <v>71263507.48</v>
      </c>
      <c r="H309" s="21">
        <f t="shared" si="28"/>
        <v>34205494.64684637</v>
      </c>
      <c r="I309" s="49">
        <f t="shared" si="29"/>
        <v>0.3243179887651521</v>
      </c>
      <c r="J309" s="42">
        <v>735119.6973092076</v>
      </c>
      <c r="K309" s="23">
        <v>4078261.668587461</v>
      </c>
      <c r="L309" s="24">
        <v>0</v>
      </c>
      <c r="M309" s="24">
        <f t="shared" si="30"/>
        <v>39018876.01274304</v>
      </c>
      <c r="N309" s="24">
        <v>7212200.8813507</v>
      </c>
      <c r="O309" s="32">
        <f t="shared" si="31"/>
        <v>46231076.89409374</v>
      </c>
      <c r="Q309" s="36">
        <v>992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Sovelto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Laskelma kunnan peruspalvelujen valtionosuudesta vuonna 2017</dc:title>
  <dc:subject/>
  <dc:creator>Lehtonen Sanna</dc:creator>
  <cp:keywords/>
  <dc:description/>
  <cp:lastModifiedBy>Valkeinen Tuija</cp:lastModifiedBy>
  <dcterms:created xsi:type="dcterms:W3CDTF">2010-06-23T07:49:47Z</dcterms:created>
  <dcterms:modified xsi:type="dcterms:W3CDTF">2017-03-21T14:26:53Z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G94TWSLYV3F3-13261-6</vt:lpwstr>
  </property>
  <property fmtid="{D5CDD505-2E9C-101B-9397-08002B2CF9AE}" pid="3" name="_dlc_DocIdItemGuid">
    <vt:lpwstr>5d278819-f2b5-4cc4-a638-58e82df58d0d</vt:lpwstr>
  </property>
  <property fmtid="{D5CDD505-2E9C-101B-9397-08002B2CF9AE}" pid="4" name="_dlc_DocIdUrl">
    <vt:lpwstr>http://www.kunnat.net/fi/asiantuntijapalvelut/kuntatalous/valtionosuudet/valtionosuuslaskelmat/valtionosuudet-2017/kunnan-peruspalvelujen-valtionosuus-2017/_layouts/DocIdRedir.aspx?ID=G94TWSLYV3F3-13261-6, G94TWSLYV3F3-13261-6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ExpertServiceTaxHTField0">
    <vt:lpwstr>Kuntatalous|f60f4e25-53fd-466c-b326-d92406949689</vt:lpwstr>
  </property>
  <property fmtid="{D5CDD505-2E9C-101B-9397-08002B2CF9AE}" pid="8" name="TaxCatchAll">
    <vt:lpwstr>7;#Kuntatalous|f60f4e25-53fd-466c-b326-d92406949689</vt:lpwstr>
  </property>
  <property fmtid="{D5CDD505-2E9C-101B-9397-08002B2CF9AE}" pid="9" name="ThemeTaxHTField0">
    <vt:lpwstr/>
  </property>
  <property fmtid="{D5CDD505-2E9C-101B-9397-08002B2CF9AE}" pid="10" name="KN2Keywords">
    <vt:lpwstr/>
  </property>
  <property fmtid="{D5CDD505-2E9C-101B-9397-08002B2CF9AE}" pid="11" name="KN2Description">
    <vt:lpwstr>Lähde: VM 30.12.2016</vt:lpwstr>
  </property>
  <property fmtid="{D5CDD505-2E9C-101B-9397-08002B2CF9AE}" pid="12" name="KN2LanguageTaxHTField0">
    <vt:lpwstr/>
  </property>
  <property fmtid="{D5CDD505-2E9C-101B-9397-08002B2CF9AE}" pid="13" name="Municipality">
    <vt:lpwstr/>
  </property>
  <property fmtid="{D5CDD505-2E9C-101B-9397-08002B2CF9AE}" pid="14" name="KN2Language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2017-02-22T14:00:00Z</vt:lpwstr>
  </property>
</Properties>
</file>